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trlProps/ctrlProp11.xml" ContentType="application/vnd.ms-excel.controlproperties+xml"/>
  <Override PartName="/xl/drawings/drawing12.xml" ContentType="application/vnd.openxmlformats-officedocument.drawing+xml"/>
  <Override PartName="/xl/ctrlProps/ctrlProp12.xml" ContentType="application/vnd.ms-excel.controlproperties+xml"/>
  <Override PartName="/xl/drawings/drawing13.xml" ContentType="application/vnd.openxmlformats-officedocument.drawing+xml"/>
  <Override PartName="/xl/ctrlProps/ctrlProp13.xml" ContentType="application/vnd.ms-excel.controlproperties+xml"/>
  <Override PartName="/xl/drawings/drawing14.xml" ContentType="application/vnd.openxmlformats-officedocument.drawing+xml"/>
  <Override PartName="/xl/ctrlProps/ctrlProp14.xml" ContentType="application/vnd.ms-excel.controlproperties+xml"/>
  <Override PartName="/xl/drawings/drawing15.xml" ContentType="application/vnd.openxmlformats-officedocument.drawing+xml"/>
  <Override PartName="/xl/ctrlProps/ctrlProp15.xml" ContentType="application/vnd.ms-excel.controlproperties+xml"/>
  <Override PartName="/xl/drawings/drawing16.xml" ContentType="application/vnd.openxmlformats-officedocument.drawing+xml"/>
  <Override PartName="/xl/ctrlProps/ctrlProp16.xml" ContentType="application/vnd.ms-excel.controlproperties+xml"/>
  <Override PartName="/xl/drawings/drawing17.xml" ContentType="application/vnd.openxmlformats-officedocument.drawing+xml"/>
  <Override PartName="/xl/ctrlProps/ctrlProp17.xml" ContentType="application/vnd.ms-excel.controlproperties+xml"/>
  <Override PartName="/xl/drawings/drawing18.xml" ContentType="application/vnd.openxmlformats-officedocument.drawing+xml"/>
  <Override PartName="/xl/ctrlProps/ctrlProp18.xml" ContentType="application/vnd.ms-excel.controlproperties+xml"/>
  <Override PartName="/xl/drawings/drawing19.xml" ContentType="application/vnd.openxmlformats-officedocument.drawing+xml"/>
  <Override PartName="/xl/ctrlProps/ctrlProp19.xml" ContentType="application/vnd.ms-excel.controlproperties+xml"/>
  <Override PartName="/xl/drawings/drawing20.xml" ContentType="application/vnd.openxmlformats-officedocument.drawing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520D2ef\Public\ISC\R7年度\03 指導係\701主催事業\7012 事業別フォルダ\701208 バドミントン大会\01 起案\"/>
    </mc:Choice>
  </mc:AlternateContent>
  <xr:revisionPtr revIDLastSave="0" documentId="13_ncr:1_{607493AF-7003-4761-9564-58721670BC60}" xr6:coauthVersionLast="47" xr6:coauthVersionMax="47" xr10:uidLastSave="{00000000-0000-0000-0000-000000000000}"/>
  <workbookProtection workbookAlgorithmName="SHA-512" workbookHashValue="ojfIwitVLgEKDuLz90zAk/MVFbb6+gNhyPVoIZQozwcPHV/98ppbPyWBPCL7rKOQ5ZjrVuJMOy+InNjx+NBXJQ==" workbookSaltValue="BUZe4c0ommWB+Vs27s4A1w==" workbookSpinCount="100000" lockStructure="1"/>
  <bookViews>
    <workbookView xWindow="-120" yWindow="-120" windowWidth="20730" windowHeight="11160" activeTab="11" xr2:uid="{00000000-000D-0000-FFFF-FFFF00000000}"/>
  </bookViews>
  <sheets>
    <sheet name="申込書" sheetId="3" r:id="rId1"/>
    <sheet name="B1" sheetId="52" r:id="rId2"/>
    <sheet name="B2" sheetId="108" r:id="rId3"/>
    <sheet name="B3" sheetId="112" r:id="rId4"/>
    <sheet name="B4" sheetId="113" r:id="rId5"/>
    <sheet name="B5" sheetId="114" r:id="rId6"/>
    <sheet name="B6" sheetId="115" r:id="rId7"/>
    <sheet name="B7" sheetId="116" r:id="rId8"/>
    <sheet name="B8" sheetId="110" r:id="rId9"/>
    <sheet name="B9" sheetId="111" r:id="rId10"/>
    <sheet name="B10" sheetId="109" r:id="rId11"/>
    <sheet name="G1" sheetId="89" r:id="rId12"/>
    <sheet name="G2" sheetId="117" r:id="rId13"/>
    <sheet name="G3" sheetId="122" r:id="rId14"/>
    <sheet name="G4" sheetId="123" r:id="rId15"/>
    <sheet name="G5" sheetId="124" r:id="rId16"/>
    <sheet name="G6" sheetId="125" r:id="rId17"/>
    <sheet name="G7" sheetId="126" r:id="rId18"/>
    <sheet name="G8" sheetId="119" r:id="rId19"/>
    <sheet name="G9" sheetId="120" r:id="rId20"/>
    <sheet name="G10" sheetId="121" r:id="rId21"/>
  </sheets>
  <definedNames>
    <definedName name="_xlnm.Print_Area" localSheetId="1">'B1'!$B$2:$K$25</definedName>
    <definedName name="_xlnm.Print_Area" localSheetId="10">'B10'!$B$2:$K$25</definedName>
    <definedName name="_xlnm.Print_Area" localSheetId="2">'B2'!$B$2:$K$25</definedName>
    <definedName name="_xlnm.Print_Area" localSheetId="3">'B3'!$B$2:$K$25</definedName>
    <definedName name="_xlnm.Print_Area" localSheetId="4">'B4'!$B$2:$K$25</definedName>
    <definedName name="_xlnm.Print_Area" localSheetId="5">'B5'!$B$2:$K$25</definedName>
    <definedName name="_xlnm.Print_Area" localSheetId="6">'B6'!$B$2:$K$25</definedName>
    <definedName name="_xlnm.Print_Area" localSheetId="7">'B7'!$B$2:$K$25</definedName>
    <definedName name="_xlnm.Print_Area" localSheetId="8">'B8'!$B$2:$K$25</definedName>
    <definedName name="_xlnm.Print_Area" localSheetId="9">'B9'!$B$2:$K$25</definedName>
    <definedName name="_xlnm.Print_Area" localSheetId="11">'G1'!$B$2:$K$25</definedName>
    <definedName name="_xlnm.Print_Area" localSheetId="20">'G10'!$B$2:$K$25</definedName>
    <definedName name="_xlnm.Print_Area" localSheetId="12">'G2'!$B$2:$K$25</definedName>
    <definedName name="_xlnm.Print_Area" localSheetId="13">'G3'!$B$2:$K$25</definedName>
    <definedName name="_xlnm.Print_Area" localSheetId="14">'G4'!$B$2:$K$25</definedName>
    <definedName name="_xlnm.Print_Area" localSheetId="15">'G5'!$B$2:$K$25</definedName>
    <definedName name="_xlnm.Print_Area" localSheetId="16">'G6'!$B$2:$K$25</definedName>
    <definedName name="_xlnm.Print_Area" localSheetId="17">'G7'!$B$2:$K$25</definedName>
    <definedName name="_xlnm.Print_Area" localSheetId="18">'G8'!$B$2:$K$25</definedName>
    <definedName name="_xlnm.Print_Area" localSheetId="19">'G9'!$B$2:$K$25</definedName>
    <definedName name="_xlnm.Print_Area" localSheetId="0">申込書!$B$2:$J$31</definedName>
  </definedNames>
  <calcPr calcId="191029"/>
</workbook>
</file>

<file path=xl/calcChain.xml><?xml version="1.0" encoding="utf-8"?>
<calcChain xmlns="http://schemas.openxmlformats.org/spreadsheetml/2006/main">
  <c r="B2" i="112" l="1"/>
  <c r="B2" i="113"/>
  <c r="B2" i="114"/>
  <c r="B2" i="115"/>
  <c r="B2" i="116"/>
  <c r="B2" i="110"/>
  <c r="B2" i="111"/>
  <c r="B2" i="109"/>
  <c r="B2" i="89"/>
  <c r="B2" i="117"/>
  <c r="B2" i="122"/>
  <c r="B2" i="123"/>
  <c r="B2" i="124"/>
  <c r="B2" i="125"/>
  <c r="B2" i="126"/>
  <c r="B2" i="119"/>
  <c r="B2" i="120"/>
  <c r="B2" i="121"/>
  <c r="B2" i="108"/>
  <c r="B2" i="52"/>
  <c r="T23" i="126"/>
  <c r="Q23" i="126"/>
  <c r="R23" i="126" s="1"/>
  <c r="O23" i="126"/>
  <c r="P23" i="126" s="1"/>
  <c r="N23" i="126"/>
  <c r="O22" i="126"/>
  <c r="P22" i="126" s="1"/>
  <c r="J22" i="126"/>
  <c r="Q21" i="126"/>
  <c r="R21" i="126" s="1"/>
  <c r="O21" i="126"/>
  <c r="P21" i="126" s="1"/>
  <c r="N21" i="126"/>
  <c r="T21" i="126" s="1"/>
  <c r="P20" i="126"/>
  <c r="O20" i="126"/>
  <c r="J20" i="126"/>
  <c r="T19" i="126"/>
  <c r="Q19" i="126"/>
  <c r="R19" i="126" s="1"/>
  <c r="O19" i="126"/>
  <c r="P19" i="126" s="1"/>
  <c r="N19" i="126"/>
  <c r="O18" i="126"/>
  <c r="P18" i="126" s="1"/>
  <c r="J18" i="126"/>
  <c r="R17" i="126"/>
  <c r="Q17" i="126"/>
  <c r="O17" i="126"/>
  <c r="P17" i="126" s="1"/>
  <c r="N17" i="126"/>
  <c r="J16" i="126" s="1"/>
  <c r="P16" i="126"/>
  <c r="O16" i="126"/>
  <c r="T15" i="126"/>
  <c r="Q15" i="126"/>
  <c r="R15" i="126" s="1"/>
  <c r="P15" i="126"/>
  <c r="O15" i="126"/>
  <c r="N15" i="126"/>
  <c r="P14" i="126"/>
  <c r="O14" i="126"/>
  <c r="J14" i="126"/>
  <c r="Q13" i="126"/>
  <c r="R13" i="126" s="1"/>
  <c r="O13" i="126"/>
  <c r="P13" i="126" s="1"/>
  <c r="N13" i="126"/>
  <c r="J12" i="126" s="1"/>
  <c r="O12" i="126"/>
  <c r="P12" i="126" s="1"/>
  <c r="T11" i="126"/>
  <c r="Q11" i="126"/>
  <c r="R11" i="126" s="1"/>
  <c r="O11" i="126"/>
  <c r="P11" i="126" s="1"/>
  <c r="N11" i="126"/>
  <c r="O10" i="126"/>
  <c r="P10" i="126" s="1"/>
  <c r="J10" i="126"/>
  <c r="Q9" i="126"/>
  <c r="R9" i="126" s="1"/>
  <c r="O9" i="126"/>
  <c r="P9" i="126" s="1"/>
  <c r="N9" i="126"/>
  <c r="P8" i="126"/>
  <c r="O8" i="126"/>
  <c r="J8" i="126"/>
  <c r="P4" i="126"/>
  <c r="T24" i="126" s="1"/>
  <c r="D4" i="126"/>
  <c r="R23" i="125"/>
  <c r="Q23" i="125"/>
  <c r="P23" i="125"/>
  <c r="O23" i="125"/>
  <c r="N23" i="125"/>
  <c r="J22" i="125" s="1"/>
  <c r="O22" i="125"/>
  <c r="P22" i="125" s="1"/>
  <c r="R21" i="125"/>
  <c r="Q21" i="125"/>
  <c r="P21" i="125"/>
  <c r="O21" i="125"/>
  <c r="N21" i="125"/>
  <c r="T21" i="125" s="1"/>
  <c r="O20" i="125"/>
  <c r="P20" i="125" s="1"/>
  <c r="T19" i="125"/>
  <c r="R19" i="125"/>
  <c r="Q19" i="125"/>
  <c r="P19" i="125"/>
  <c r="O19" i="125"/>
  <c r="N19" i="125"/>
  <c r="J18" i="125" s="1"/>
  <c r="O18" i="125"/>
  <c r="P18" i="125" s="1"/>
  <c r="R17" i="125"/>
  <c r="Q17" i="125"/>
  <c r="P17" i="125"/>
  <c r="O17" i="125"/>
  <c r="N17" i="125"/>
  <c r="J16" i="125" s="1"/>
  <c r="O16" i="125"/>
  <c r="P16" i="125" s="1"/>
  <c r="R15" i="125"/>
  <c r="Q15" i="125"/>
  <c r="P15" i="125"/>
  <c r="O15" i="125"/>
  <c r="N15" i="125"/>
  <c r="J14" i="125" s="1"/>
  <c r="O14" i="125"/>
  <c r="P14" i="125" s="1"/>
  <c r="R13" i="125"/>
  <c r="Q13" i="125"/>
  <c r="P13" i="125"/>
  <c r="O13" i="125"/>
  <c r="N13" i="125"/>
  <c r="J12" i="125" s="1"/>
  <c r="O12" i="125"/>
  <c r="P12" i="125" s="1"/>
  <c r="T11" i="125"/>
  <c r="R11" i="125"/>
  <c r="Q11" i="125"/>
  <c r="P11" i="125"/>
  <c r="O11" i="125"/>
  <c r="N11" i="125"/>
  <c r="J10" i="125" s="1"/>
  <c r="O10" i="125"/>
  <c r="P10" i="125" s="1"/>
  <c r="R9" i="125"/>
  <c r="Q9" i="125"/>
  <c r="O9" i="125"/>
  <c r="P9" i="125" s="1"/>
  <c r="N9" i="125"/>
  <c r="J8" i="125" s="1"/>
  <c r="O8" i="125"/>
  <c r="P8" i="125" s="1"/>
  <c r="P4" i="125"/>
  <c r="T24" i="125" s="1"/>
  <c r="D4" i="125"/>
  <c r="Q23" i="124"/>
  <c r="R23" i="124" s="1"/>
  <c r="O23" i="124"/>
  <c r="P23" i="124" s="1"/>
  <c r="N23" i="124"/>
  <c r="J22" i="124" s="1"/>
  <c r="O22" i="124"/>
  <c r="P22" i="124" s="1"/>
  <c r="Q21" i="124"/>
  <c r="R21" i="124" s="1"/>
  <c r="O21" i="124"/>
  <c r="P21" i="124" s="1"/>
  <c r="N21" i="124"/>
  <c r="T21" i="124" s="1"/>
  <c r="O20" i="124"/>
  <c r="P20" i="124" s="1"/>
  <c r="J20" i="124"/>
  <c r="T19" i="124"/>
  <c r="Q19" i="124"/>
  <c r="R19" i="124" s="1"/>
  <c r="O19" i="124"/>
  <c r="P19" i="124" s="1"/>
  <c r="N19" i="124"/>
  <c r="P18" i="124"/>
  <c r="O18" i="124"/>
  <c r="J18" i="124"/>
  <c r="T17" i="124"/>
  <c r="R17" i="124"/>
  <c r="Q17" i="124"/>
  <c r="O17" i="124"/>
  <c r="P17" i="124" s="1"/>
  <c r="N17" i="124"/>
  <c r="P16" i="124"/>
  <c r="O16" i="124"/>
  <c r="J16" i="124"/>
  <c r="T15" i="124"/>
  <c r="Q15" i="124"/>
  <c r="R15" i="124" s="1"/>
  <c r="P15" i="124"/>
  <c r="O15" i="124"/>
  <c r="N15" i="124"/>
  <c r="P14" i="124"/>
  <c r="O14" i="124"/>
  <c r="J14" i="124"/>
  <c r="Q13" i="124"/>
  <c r="R13" i="124" s="1"/>
  <c r="O13" i="124"/>
  <c r="P13" i="124" s="1"/>
  <c r="N13" i="124"/>
  <c r="J12" i="124" s="1"/>
  <c r="P12" i="124"/>
  <c r="O12" i="124"/>
  <c r="Q11" i="124"/>
  <c r="R11" i="124" s="1"/>
  <c r="O11" i="124"/>
  <c r="P11" i="124" s="1"/>
  <c r="N11" i="124"/>
  <c r="J10" i="124" s="1"/>
  <c r="O10" i="124"/>
  <c r="P10" i="124" s="1"/>
  <c r="Q9" i="124"/>
  <c r="R9" i="124" s="1"/>
  <c r="O9" i="124"/>
  <c r="P9" i="124" s="1"/>
  <c r="N9" i="124"/>
  <c r="O8" i="124"/>
  <c r="P8" i="124" s="1"/>
  <c r="P4" i="124"/>
  <c r="T24" i="124" s="1"/>
  <c r="D4" i="124"/>
  <c r="Q23" i="123"/>
  <c r="R23" i="123" s="1"/>
  <c r="O23" i="123"/>
  <c r="P23" i="123" s="1"/>
  <c r="N23" i="123"/>
  <c r="T23" i="123" s="1"/>
  <c r="O22" i="123"/>
  <c r="P22" i="123" s="1"/>
  <c r="J22" i="123"/>
  <c r="Q21" i="123"/>
  <c r="R21" i="123" s="1"/>
  <c r="O21" i="123"/>
  <c r="P21" i="123" s="1"/>
  <c r="N21" i="123"/>
  <c r="T21" i="123" s="1"/>
  <c r="P20" i="123"/>
  <c r="O20" i="123"/>
  <c r="T19" i="123"/>
  <c r="Q19" i="123"/>
  <c r="R19" i="123" s="1"/>
  <c r="O19" i="123"/>
  <c r="P19" i="123" s="1"/>
  <c r="N19" i="123"/>
  <c r="O18" i="123"/>
  <c r="P18" i="123" s="1"/>
  <c r="J18" i="123"/>
  <c r="T17" i="123"/>
  <c r="Q17" i="123"/>
  <c r="R17" i="123" s="1"/>
  <c r="O17" i="123"/>
  <c r="P17" i="123" s="1"/>
  <c r="N17" i="123"/>
  <c r="P16" i="123"/>
  <c r="O16" i="123"/>
  <c r="J16" i="123"/>
  <c r="T15" i="123"/>
  <c r="R15" i="123"/>
  <c r="Q15" i="123"/>
  <c r="O15" i="123"/>
  <c r="P15" i="123" s="1"/>
  <c r="N15" i="123"/>
  <c r="P14" i="123"/>
  <c r="O14" i="123"/>
  <c r="J14" i="123"/>
  <c r="Q13" i="123"/>
  <c r="R13" i="123" s="1"/>
  <c r="P13" i="123"/>
  <c r="O13" i="123"/>
  <c r="N13" i="123"/>
  <c r="J12" i="123" s="1"/>
  <c r="P12" i="123"/>
  <c r="O12" i="123"/>
  <c r="Q11" i="123"/>
  <c r="R11" i="123" s="1"/>
  <c r="O11" i="123"/>
  <c r="P11" i="123" s="1"/>
  <c r="N11" i="123"/>
  <c r="T11" i="123" s="1"/>
  <c r="O10" i="123"/>
  <c r="P10" i="123" s="1"/>
  <c r="J10" i="123"/>
  <c r="Q9" i="123"/>
  <c r="R9" i="123" s="1"/>
  <c r="O9" i="123"/>
  <c r="P9" i="123" s="1"/>
  <c r="N9" i="123"/>
  <c r="P8" i="123"/>
  <c r="O8" i="123"/>
  <c r="P4" i="123"/>
  <c r="T24" i="123" s="1"/>
  <c r="D4" i="123"/>
  <c r="Q23" i="122"/>
  <c r="R23" i="122" s="1"/>
  <c r="O23" i="122"/>
  <c r="P23" i="122" s="1"/>
  <c r="N23" i="122"/>
  <c r="J22" i="122" s="1"/>
  <c r="O22" i="122"/>
  <c r="P22" i="122" s="1"/>
  <c r="Q21" i="122"/>
  <c r="R21" i="122" s="1"/>
  <c r="O21" i="122"/>
  <c r="P21" i="122" s="1"/>
  <c r="N21" i="122"/>
  <c r="T21" i="122" s="1"/>
  <c r="P20" i="122"/>
  <c r="O20" i="122"/>
  <c r="J20" i="122"/>
  <c r="T19" i="122"/>
  <c r="Q19" i="122"/>
  <c r="R19" i="122" s="1"/>
  <c r="O19" i="122"/>
  <c r="P19" i="122" s="1"/>
  <c r="N19" i="122"/>
  <c r="P18" i="122"/>
  <c r="O18" i="122"/>
  <c r="J18" i="122"/>
  <c r="T17" i="122"/>
  <c r="R17" i="122"/>
  <c r="Q17" i="122"/>
  <c r="O17" i="122"/>
  <c r="P17" i="122" s="1"/>
  <c r="N17" i="122"/>
  <c r="P16" i="122"/>
  <c r="O16" i="122"/>
  <c r="J16" i="122"/>
  <c r="T15" i="122"/>
  <c r="Q15" i="122"/>
  <c r="R15" i="122" s="1"/>
  <c r="P15" i="122"/>
  <c r="O15" i="122"/>
  <c r="N15" i="122"/>
  <c r="P14" i="122"/>
  <c r="O14" i="122"/>
  <c r="J14" i="122"/>
  <c r="Q13" i="122"/>
  <c r="R13" i="122" s="1"/>
  <c r="O13" i="122"/>
  <c r="P13" i="122" s="1"/>
  <c r="N13" i="122"/>
  <c r="J12" i="122" s="1"/>
  <c r="O12" i="122"/>
  <c r="P12" i="122" s="1"/>
  <c r="Q11" i="122"/>
  <c r="R11" i="122" s="1"/>
  <c r="O11" i="122"/>
  <c r="P11" i="122" s="1"/>
  <c r="N11" i="122"/>
  <c r="J10" i="122" s="1"/>
  <c r="O10" i="122"/>
  <c r="P10" i="122" s="1"/>
  <c r="Q9" i="122"/>
  <c r="R9" i="122" s="1"/>
  <c r="O9" i="122"/>
  <c r="P9" i="122" s="1"/>
  <c r="N9" i="122"/>
  <c r="P8" i="122"/>
  <c r="O8" i="122"/>
  <c r="P4" i="122"/>
  <c r="T24" i="122" s="1"/>
  <c r="D4" i="122"/>
  <c r="T23" i="121"/>
  <c r="Q23" i="121"/>
  <c r="R23" i="121" s="1"/>
  <c r="P23" i="121"/>
  <c r="O23" i="121"/>
  <c r="N23" i="121"/>
  <c r="J22" i="121" s="1"/>
  <c r="O22" i="121"/>
  <c r="P22" i="121" s="1"/>
  <c r="R21" i="121"/>
  <c r="Q21" i="121"/>
  <c r="O21" i="121"/>
  <c r="P21" i="121" s="1"/>
  <c r="N21" i="121"/>
  <c r="T21" i="121" s="1"/>
  <c r="O20" i="121"/>
  <c r="P20" i="121" s="1"/>
  <c r="T19" i="121"/>
  <c r="Q19" i="121"/>
  <c r="R19" i="121" s="1"/>
  <c r="P19" i="121"/>
  <c r="O19" i="121"/>
  <c r="N19" i="121"/>
  <c r="O18" i="121"/>
  <c r="P18" i="121" s="1"/>
  <c r="J18" i="121"/>
  <c r="R17" i="121"/>
  <c r="Q17" i="121"/>
  <c r="O17" i="121"/>
  <c r="P17" i="121" s="1"/>
  <c r="N17" i="121"/>
  <c r="J16" i="121" s="1"/>
  <c r="O16" i="121"/>
  <c r="P16" i="121" s="1"/>
  <c r="T15" i="121"/>
  <c r="R15" i="121"/>
  <c r="Q15" i="121"/>
  <c r="P15" i="121"/>
  <c r="O15" i="121"/>
  <c r="N15" i="121"/>
  <c r="O14" i="121"/>
  <c r="P14" i="121" s="1"/>
  <c r="J14" i="121"/>
  <c r="R13" i="121"/>
  <c r="Q13" i="121"/>
  <c r="P13" i="121"/>
  <c r="O13" i="121"/>
  <c r="N13" i="121"/>
  <c r="J12" i="121" s="1"/>
  <c r="P12" i="121"/>
  <c r="O12" i="121"/>
  <c r="T11" i="121"/>
  <c r="Q11" i="121"/>
  <c r="R11" i="121" s="1"/>
  <c r="P11" i="121"/>
  <c r="O11" i="121"/>
  <c r="N11" i="121"/>
  <c r="J10" i="121" s="1"/>
  <c r="O10" i="121"/>
  <c r="P10" i="121" s="1"/>
  <c r="R9" i="121"/>
  <c r="Q9" i="121"/>
  <c r="O9" i="121"/>
  <c r="P9" i="121" s="1"/>
  <c r="N9" i="121"/>
  <c r="O8" i="121"/>
  <c r="P8" i="121" s="1"/>
  <c r="P4" i="121"/>
  <c r="T24" i="121" s="1"/>
  <c r="D4" i="121"/>
  <c r="Q23" i="120"/>
  <c r="R23" i="120" s="1"/>
  <c r="O23" i="120"/>
  <c r="P23" i="120" s="1"/>
  <c r="N23" i="120"/>
  <c r="J22" i="120" s="1"/>
  <c r="O22" i="120"/>
  <c r="P22" i="120" s="1"/>
  <c r="Q21" i="120"/>
  <c r="R21" i="120" s="1"/>
  <c r="O21" i="120"/>
  <c r="P21" i="120" s="1"/>
  <c r="N21" i="120"/>
  <c r="T21" i="120" s="1"/>
  <c r="O20" i="120"/>
  <c r="P20" i="120" s="1"/>
  <c r="J20" i="120"/>
  <c r="T19" i="120"/>
  <c r="Q19" i="120"/>
  <c r="R19" i="120" s="1"/>
  <c r="O19" i="120"/>
  <c r="P19" i="120" s="1"/>
  <c r="N19" i="120"/>
  <c r="O18" i="120"/>
  <c r="P18" i="120" s="1"/>
  <c r="J18" i="120"/>
  <c r="T17" i="120"/>
  <c r="R17" i="120"/>
  <c r="Q17" i="120"/>
  <c r="O17" i="120"/>
  <c r="P17" i="120" s="1"/>
  <c r="N17" i="120"/>
  <c r="O16" i="120"/>
  <c r="P16" i="120" s="1"/>
  <c r="J16" i="120"/>
  <c r="T15" i="120"/>
  <c r="R15" i="120"/>
  <c r="Q15" i="120"/>
  <c r="P15" i="120"/>
  <c r="O15" i="120"/>
  <c r="N15" i="120"/>
  <c r="P14" i="120"/>
  <c r="O14" i="120"/>
  <c r="J14" i="120"/>
  <c r="Q13" i="120"/>
  <c r="R13" i="120" s="1"/>
  <c r="P13" i="120"/>
  <c r="O13" i="120"/>
  <c r="N13" i="120"/>
  <c r="J12" i="120" s="1"/>
  <c r="P12" i="120"/>
  <c r="O12" i="120"/>
  <c r="Q11" i="120"/>
  <c r="R11" i="120" s="1"/>
  <c r="O11" i="120"/>
  <c r="P11" i="120" s="1"/>
  <c r="N11" i="120"/>
  <c r="J10" i="120" s="1"/>
  <c r="O10" i="120"/>
  <c r="P10" i="120" s="1"/>
  <c r="Q9" i="120"/>
  <c r="R9" i="120" s="1"/>
  <c r="O9" i="120"/>
  <c r="P9" i="120" s="1"/>
  <c r="N9" i="120"/>
  <c r="O8" i="120"/>
  <c r="P8" i="120" s="1"/>
  <c r="P4" i="120"/>
  <c r="T24" i="120" s="1"/>
  <c r="D4" i="120"/>
  <c r="T23" i="119"/>
  <c r="Q23" i="119"/>
  <c r="R23" i="119" s="1"/>
  <c r="P23" i="119"/>
  <c r="O23" i="119"/>
  <c r="N23" i="119"/>
  <c r="J22" i="119" s="1"/>
  <c r="O22" i="119"/>
  <c r="P22" i="119" s="1"/>
  <c r="R21" i="119"/>
  <c r="Q21" i="119"/>
  <c r="O21" i="119"/>
  <c r="P21" i="119" s="1"/>
  <c r="N21" i="119"/>
  <c r="T21" i="119" s="1"/>
  <c r="O20" i="119"/>
  <c r="P20" i="119" s="1"/>
  <c r="T19" i="119"/>
  <c r="Q19" i="119"/>
  <c r="R19" i="119" s="1"/>
  <c r="P19" i="119"/>
  <c r="O19" i="119"/>
  <c r="N19" i="119"/>
  <c r="J18" i="119" s="1"/>
  <c r="P18" i="119"/>
  <c r="O18" i="119"/>
  <c r="R17" i="119"/>
  <c r="Q17" i="119"/>
  <c r="O17" i="119"/>
  <c r="P17" i="119" s="1"/>
  <c r="N17" i="119"/>
  <c r="T17" i="119" s="1"/>
  <c r="O16" i="119"/>
  <c r="P16" i="119" s="1"/>
  <c r="J16" i="119"/>
  <c r="T15" i="119"/>
  <c r="Q15" i="119"/>
  <c r="R15" i="119" s="1"/>
  <c r="P15" i="119"/>
  <c r="O15" i="119"/>
  <c r="N15" i="119"/>
  <c r="O14" i="119"/>
  <c r="P14" i="119" s="1"/>
  <c r="J14" i="119"/>
  <c r="R13" i="119"/>
  <c r="Q13" i="119"/>
  <c r="O13" i="119"/>
  <c r="P13" i="119" s="1"/>
  <c r="N13" i="119"/>
  <c r="J12" i="119" s="1"/>
  <c r="P12" i="119"/>
  <c r="O12" i="119"/>
  <c r="T11" i="119"/>
  <c r="Q11" i="119"/>
  <c r="R11" i="119" s="1"/>
  <c r="P11" i="119"/>
  <c r="O11" i="119"/>
  <c r="N11" i="119"/>
  <c r="J10" i="119" s="1"/>
  <c r="O10" i="119"/>
  <c r="P10" i="119" s="1"/>
  <c r="R9" i="119"/>
  <c r="Q9" i="119"/>
  <c r="O9" i="119"/>
  <c r="P9" i="119" s="1"/>
  <c r="N9" i="119"/>
  <c r="O8" i="119"/>
  <c r="P8" i="119" s="1"/>
  <c r="P4" i="119"/>
  <c r="T24" i="119" s="1"/>
  <c r="D4" i="119"/>
  <c r="R23" i="117"/>
  <c r="Q23" i="117"/>
  <c r="O23" i="117"/>
  <c r="P23" i="117" s="1"/>
  <c r="N23" i="117"/>
  <c r="J22" i="117" s="1"/>
  <c r="O22" i="117"/>
  <c r="P22" i="117" s="1"/>
  <c r="Q21" i="117"/>
  <c r="R21" i="117" s="1"/>
  <c r="P21" i="117"/>
  <c r="O21" i="117"/>
  <c r="N21" i="117"/>
  <c r="T21" i="117" s="1"/>
  <c r="P20" i="117"/>
  <c r="O20" i="117"/>
  <c r="T19" i="117"/>
  <c r="Q19" i="117"/>
  <c r="R19" i="117" s="1"/>
  <c r="O19" i="117"/>
  <c r="P19" i="117" s="1"/>
  <c r="N19" i="117"/>
  <c r="O18" i="117"/>
  <c r="P18" i="117" s="1"/>
  <c r="J18" i="117"/>
  <c r="T17" i="117"/>
  <c r="R17" i="117"/>
  <c r="Q17" i="117"/>
  <c r="O17" i="117"/>
  <c r="P17" i="117" s="1"/>
  <c r="N17" i="117"/>
  <c r="O16" i="117"/>
  <c r="P16" i="117" s="1"/>
  <c r="J16" i="117"/>
  <c r="T15" i="117"/>
  <c r="R15" i="117"/>
  <c r="Q15" i="117"/>
  <c r="P15" i="117"/>
  <c r="O15" i="117"/>
  <c r="N15" i="117"/>
  <c r="P14" i="117"/>
  <c r="O14" i="117"/>
  <c r="J14" i="117"/>
  <c r="Q13" i="117"/>
  <c r="R13" i="117" s="1"/>
  <c r="P13" i="117"/>
  <c r="O13" i="117"/>
  <c r="N13" i="117"/>
  <c r="J12" i="117" s="1"/>
  <c r="P12" i="117"/>
  <c r="O12" i="117"/>
  <c r="R11" i="117"/>
  <c r="Q11" i="117"/>
  <c r="O11" i="117"/>
  <c r="P11" i="117" s="1"/>
  <c r="N11" i="117"/>
  <c r="J10" i="117" s="1"/>
  <c r="O10" i="117"/>
  <c r="P10" i="117" s="1"/>
  <c r="Q9" i="117"/>
  <c r="R9" i="117" s="1"/>
  <c r="O9" i="117"/>
  <c r="P9" i="117" s="1"/>
  <c r="N9" i="117"/>
  <c r="P8" i="117"/>
  <c r="O8" i="117"/>
  <c r="P4" i="117"/>
  <c r="T24" i="117" s="1"/>
  <c r="D4" i="117"/>
  <c r="T23" i="116"/>
  <c r="Q23" i="116"/>
  <c r="R23" i="116" s="1"/>
  <c r="O23" i="116"/>
  <c r="P23" i="116" s="1"/>
  <c r="N23" i="116"/>
  <c r="J22" i="116" s="1"/>
  <c r="O22" i="116"/>
  <c r="P22" i="116" s="1"/>
  <c r="T21" i="116"/>
  <c r="R21" i="116"/>
  <c r="Q21" i="116"/>
  <c r="O21" i="116"/>
  <c r="P21" i="116" s="1"/>
  <c r="N21" i="116"/>
  <c r="J20" i="116" s="1"/>
  <c r="O20" i="116"/>
  <c r="P20" i="116" s="1"/>
  <c r="T19" i="116"/>
  <c r="Q19" i="116"/>
  <c r="R19" i="116" s="1"/>
  <c r="P19" i="116"/>
  <c r="O19" i="116"/>
  <c r="N19" i="116"/>
  <c r="O18" i="116"/>
  <c r="P18" i="116" s="1"/>
  <c r="J18" i="116"/>
  <c r="R17" i="116"/>
  <c r="Q17" i="116"/>
  <c r="O17" i="116"/>
  <c r="P17" i="116" s="1"/>
  <c r="N17" i="116"/>
  <c r="J16" i="116" s="1"/>
  <c r="P16" i="116"/>
  <c r="O16" i="116"/>
  <c r="R15" i="116"/>
  <c r="Q15" i="116"/>
  <c r="P15" i="116"/>
  <c r="O15" i="116"/>
  <c r="N15" i="116"/>
  <c r="J14" i="116" s="1"/>
  <c r="O14" i="116"/>
  <c r="P14" i="116" s="1"/>
  <c r="Q13" i="116"/>
  <c r="R13" i="116" s="1"/>
  <c r="P13" i="116"/>
  <c r="O13" i="116"/>
  <c r="N13" i="116"/>
  <c r="T13" i="116" s="1"/>
  <c r="O12" i="116"/>
  <c r="P12" i="116" s="1"/>
  <c r="J12" i="116"/>
  <c r="T11" i="116"/>
  <c r="Q11" i="116"/>
  <c r="R11" i="116" s="1"/>
  <c r="O11" i="116"/>
  <c r="P11" i="116" s="1"/>
  <c r="N11" i="116"/>
  <c r="J10" i="116" s="1"/>
  <c r="O10" i="116"/>
  <c r="P10" i="116" s="1"/>
  <c r="R9" i="116"/>
  <c r="Q9" i="116"/>
  <c r="O9" i="116"/>
  <c r="P9" i="116" s="1"/>
  <c r="N9" i="116"/>
  <c r="J8" i="116" s="1"/>
  <c r="O8" i="116"/>
  <c r="P8" i="116" s="1"/>
  <c r="P4" i="116"/>
  <c r="T24" i="116" s="1"/>
  <c r="D4" i="116"/>
  <c r="Q23" i="115"/>
  <c r="R23" i="115" s="1"/>
  <c r="O23" i="115"/>
  <c r="P23" i="115" s="1"/>
  <c r="N23" i="115"/>
  <c r="J22" i="115" s="1"/>
  <c r="O22" i="115"/>
  <c r="P22" i="115" s="1"/>
  <c r="T21" i="115"/>
  <c r="Q21" i="115"/>
  <c r="R21" i="115" s="1"/>
  <c r="O21" i="115"/>
  <c r="P21" i="115" s="1"/>
  <c r="N21" i="115"/>
  <c r="O20" i="115"/>
  <c r="P20" i="115" s="1"/>
  <c r="J20" i="115"/>
  <c r="T19" i="115"/>
  <c r="R19" i="115"/>
  <c r="Q19" i="115"/>
  <c r="O19" i="115"/>
  <c r="P19" i="115" s="1"/>
  <c r="N19" i="115"/>
  <c r="P18" i="115"/>
  <c r="O18" i="115"/>
  <c r="J18" i="115"/>
  <c r="T17" i="115"/>
  <c r="R17" i="115"/>
  <c r="Q17" i="115"/>
  <c r="P17" i="115"/>
  <c r="O17" i="115"/>
  <c r="N17" i="115"/>
  <c r="P16" i="115"/>
  <c r="O16" i="115"/>
  <c r="J16" i="115"/>
  <c r="Q15" i="115"/>
  <c r="R15" i="115" s="1"/>
  <c r="P15" i="115"/>
  <c r="O15" i="115"/>
  <c r="N15" i="115"/>
  <c r="J14" i="115" s="1"/>
  <c r="O14" i="115"/>
  <c r="P14" i="115" s="1"/>
  <c r="Q13" i="115"/>
  <c r="R13" i="115" s="1"/>
  <c r="O13" i="115"/>
  <c r="P13" i="115" s="1"/>
  <c r="N13" i="115"/>
  <c r="J12" i="115" s="1"/>
  <c r="O12" i="115"/>
  <c r="P12" i="115" s="1"/>
  <c r="Q11" i="115"/>
  <c r="R11" i="115" s="1"/>
  <c r="O11" i="115"/>
  <c r="P11" i="115" s="1"/>
  <c r="N11" i="115"/>
  <c r="J10" i="115" s="1"/>
  <c r="O10" i="115"/>
  <c r="P10" i="115" s="1"/>
  <c r="Q9" i="115"/>
  <c r="R9" i="115" s="1"/>
  <c r="O9" i="115"/>
  <c r="P9" i="115" s="1"/>
  <c r="N9" i="115"/>
  <c r="J8" i="115" s="1"/>
  <c r="T9" i="115" s="1"/>
  <c r="P8" i="115"/>
  <c r="O8" i="115"/>
  <c r="P4" i="115"/>
  <c r="T24" i="115" s="1"/>
  <c r="D4" i="115"/>
  <c r="Q23" i="114"/>
  <c r="R23" i="114" s="1"/>
  <c r="O23" i="114"/>
  <c r="P23" i="114" s="1"/>
  <c r="N23" i="114"/>
  <c r="J22" i="114" s="1"/>
  <c r="O22" i="114"/>
  <c r="P22" i="114" s="1"/>
  <c r="Q21" i="114"/>
  <c r="R21" i="114" s="1"/>
  <c r="O21" i="114"/>
  <c r="P21" i="114" s="1"/>
  <c r="N21" i="114"/>
  <c r="T21" i="114" s="1"/>
  <c r="O20" i="114"/>
  <c r="P20" i="114" s="1"/>
  <c r="J20" i="114"/>
  <c r="T19" i="114"/>
  <c r="Q19" i="114"/>
  <c r="R19" i="114" s="1"/>
  <c r="O19" i="114"/>
  <c r="P19" i="114" s="1"/>
  <c r="N19" i="114"/>
  <c r="P18" i="114"/>
  <c r="O18" i="114"/>
  <c r="J18" i="114"/>
  <c r="T17" i="114"/>
  <c r="R17" i="114"/>
  <c r="Q17" i="114"/>
  <c r="O17" i="114"/>
  <c r="P17" i="114" s="1"/>
  <c r="N17" i="114"/>
  <c r="P16" i="114"/>
  <c r="O16" i="114"/>
  <c r="J16" i="114"/>
  <c r="T15" i="114"/>
  <c r="Q15" i="114"/>
  <c r="R15" i="114" s="1"/>
  <c r="P15" i="114"/>
  <c r="O15" i="114"/>
  <c r="N15" i="114"/>
  <c r="O14" i="114"/>
  <c r="P14" i="114" s="1"/>
  <c r="J14" i="114"/>
  <c r="Q13" i="114"/>
  <c r="R13" i="114" s="1"/>
  <c r="O13" i="114"/>
  <c r="P13" i="114" s="1"/>
  <c r="N13" i="114"/>
  <c r="J12" i="114" s="1"/>
  <c r="P12" i="114"/>
  <c r="O12" i="114"/>
  <c r="Q11" i="114"/>
  <c r="R11" i="114" s="1"/>
  <c r="O11" i="114"/>
  <c r="P11" i="114" s="1"/>
  <c r="N11" i="114"/>
  <c r="J10" i="114" s="1"/>
  <c r="O10" i="114"/>
  <c r="P10" i="114" s="1"/>
  <c r="Q9" i="114"/>
  <c r="R9" i="114" s="1"/>
  <c r="O9" i="114"/>
  <c r="P9" i="114" s="1"/>
  <c r="N9" i="114"/>
  <c r="O8" i="114"/>
  <c r="P8" i="114" s="1"/>
  <c r="P4" i="114"/>
  <c r="T24" i="114" s="1"/>
  <c r="D4" i="114"/>
  <c r="R23" i="113"/>
  <c r="Q23" i="113"/>
  <c r="P23" i="113"/>
  <c r="O23" i="113"/>
  <c r="N23" i="113"/>
  <c r="J22" i="113" s="1"/>
  <c r="O22" i="113"/>
  <c r="P22" i="113" s="1"/>
  <c r="Q21" i="113"/>
  <c r="R21" i="113" s="1"/>
  <c r="P21" i="113"/>
  <c r="O21" i="113"/>
  <c r="N21" i="113"/>
  <c r="T21" i="113" s="1"/>
  <c r="O20" i="113"/>
  <c r="P20" i="113" s="1"/>
  <c r="T19" i="113"/>
  <c r="Q19" i="113"/>
  <c r="R19" i="113" s="1"/>
  <c r="O19" i="113"/>
  <c r="P19" i="113" s="1"/>
  <c r="N19" i="113"/>
  <c r="J18" i="113" s="1"/>
  <c r="O18" i="113"/>
  <c r="P18" i="113" s="1"/>
  <c r="T17" i="113"/>
  <c r="R17" i="113"/>
  <c r="Q17" i="113"/>
  <c r="O17" i="113"/>
  <c r="P17" i="113" s="1"/>
  <c r="N17" i="113"/>
  <c r="O16" i="113"/>
  <c r="P16" i="113" s="1"/>
  <c r="J16" i="113"/>
  <c r="T15" i="113"/>
  <c r="R15" i="113"/>
  <c r="Q15" i="113"/>
  <c r="P15" i="113"/>
  <c r="O15" i="113"/>
  <c r="N15" i="113"/>
  <c r="P14" i="113"/>
  <c r="O14" i="113"/>
  <c r="J14" i="113"/>
  <c r="R13" i="113"/>
  <c r="Q13" i="113"/>
  <c r="P13" i="113"/>
  <c r="O13" i="113"/>
  <c r="N13" i="113"/>
  <c r="J12" i="113" s="1"/>
  <c r="P12" i="113"/>
  <c r="O12" i="113"/>
  <c r="Q11" i="113"/>
  <c r="R11" i="113" s="1"/>
  <c r="P11" i="113"/>
  <c r="O11" i="113"/>
  <c r="N11" i="113"/>
  <c r="J10" i="113" s="1"/>
  <c r="O10" i="113"/>
  <c r="P10" i="113" s="1"/>
  <c r="Q9" i="113"/>
  <c r="R9" i="113" s="1"/>
  <c r="O9" i="113"/>
  <c r="P9" i="113" s="1"/>
  <c r="N9" i="113"/>
  <c r="O8" i="113"/>
  <c r="P8" i="113" s="1"/>
  <c r="P4" i="113"/>
  <c r="T24" i="113" s="1"/>
  <c r="D4" i="113"/>
  <c r="Q23" i="112"/>
  <c r="R23" i="112" s="1"/>
  <c r="O23" i="112"/>
  <c r="P23" i="112" s="1"/>
  <c r="N23" i="112"/>
  <c r="J22" i="112" s="1"/>
  <c r="O22" i="112"/>
  <c r="P22" i="112" s="1"/>
  <c r="Q21" i="112"/>
  <c r="R21" i="112" s="1"/>
  <c r="O21" i="112"/>
  <c r="P21" i="112" s="1"/>
  <c r="N21" i="112"/>
  <c r="T21" i="112" s="1"/>
  <c r="O20" i="112"/>
  <c r="P20" i="112" s="1"/>
  <c r="J20" i="112"/>
  <c r="T19" i="112"/>
  <c r="Q19" i="112"/>
  <c r="R19" i="112" s="1"/>
  <c r="O19" i="112"/>
  <c r="P19" i="112" s="1"/>
  <c r="N19" i="112"/>
  <c r="P18" i="112"/>
  <c r="O18" i="112"/>
  <c r="J18" i="112"/>
  <c r="T17" i="112"/>
  <c r="R17" i="112"/>
  <c r="Q17" i="112"/>
  <c r="O17" i="112"/>
  <c r="P17" i="112" s="1"/>
  <c r="N17" i="112"/>
  <c r="P16" i="112"/>
  <c r="O16" i="112"/>
  <c r="J16" i="112"/>
  <c r="T15" i="112"/>
  <c r="Q15" i="112"/>
  <c r="R15" i="112" s="1"/>
  <c r="P15" i="112"/>
  <c r="O15" i="112"/>
  <c r="N15" i="112"/>
  <c r="P14" i="112"/>
  <c r="O14" i="112"/>
  <c r="J14" i="112"/>
  <c r="Q13" i="112"/>
  <c r="R13" i="112" s="1"/>
  <c r="O13" i="112"/>
  <c r="P13" i="112" s="1"/>
  <c r="N13" i="112"/>
  <c r="J12" i="112" s="1"/>
  <c r="P12" i="112"/>
  <c r="O12" i="112"/>
  <c r="Q11" i="112"/>
  <c r="R11" i="112" s="1"/>
  <c r="O11" i="112"/>
  <c r="P11" i="112" s="1"/>
  <c r="N11" i="112"/>
  <c r="J10" i="112" s="1"/>
  <c r="O10" i="112"/>
  <c r="P10" i="112" s="1"/>
  <c r="Q9" i="112"/>
  <c r="R9" i="112" s="1"/>
  <c r="O9" i="112"/>
  <c r="P9" i="112" s="1"/>
  <c r="N9" i="112"/>
  <c r="O8" i="112"/>
  <c r="P8" i="112" s="1"/>
  <c r="P4" i="112"/>
  <c r="T24" i="112" s="1"/>
  <c r="D4" i="112"/>
  <c r="Q23" i="111"/>
  <c r="R23" i="111" s="1"/>
  <c r="O23" i="111"/>
  <c r="P23" i="111" s="1"/>
  <c r="N23" i="111"/>
  <c r="J22" i="111" s="1"/>
  <c r="O22" i="111"/>
  <c r="P22" i="111" s="1"/>
  <c r="R21" i="111"/>
  <c r="Q21" i="111"/>
  <c r="O21" i="111"/>
  <c r="P21" i="111" s="1"/>
  <c r="N21" i="111"/>
  <c r="T21" i="111" s="1"/>
  <c r="P20" i="111"/>
  <c r="O20" i="111"/>
  <c r="J20" i="111"/>
  <c r="T19" i="111"/>
  <c r="Q19" i="111"/>
  <c r="R19" i="111" s="1"/>
  <c r="P19" i="111"/>
  <c r="O19" i="111"/>
  <c r="N19" i="111"/>
  <c r="O18" i="111"/>
  <c r="P18" i="111" s="1"/>
  <c r="J18" i="111"/>
  <c r="T17" i="111"/>
  <c r="R17" i="111"/>
  <c r="Q17" i="111"/>
  <c r="O17" i="111"/>
  <c r="P17" i="111" s="1"/>
  <c r="N17" i="111"/>
  <c r="O16" i="111"/>
  <c r="P16" i="111" s="1"/>
  <c r="J16" i="111"/>
  <c r="T15" i="111"/>
  <c r="Q15" i="111"/>
  <c r="R15" i="111" s="1"/>
  <c r="P15" i="111"/>
  <c r="O15" i="111"/>
  <c r="N15" i="111"/>
  <c r="J14" i="111" s="1"/>
  <c r="P14" i="111"/>
  <c r="O14" i="111"/>
  <c r="Q13" i="111"/>
  <c r="R13" i="111" s="1"/>
  <c r="O13" i="111"/>
  <c r="P13" i="111" s="1"/>
  <c r="N13" i="111"/>
  <c r="J12" i="111" s="1"/>
  <c r="O12" i="111"/>
  <c r="P12" i="111" s="1"/>
  <c r="Q11" i="111"/>
  <c r="R11" i="111" s="1"/>
  <c r="O11" i="111"/>
  <c r="P11" i="111" s="1"/>
  <c r="N11" i="111"/>
  <c r="J10" i="111" s="1"/>
  <c r="O10" i="111"/>
  <c r="P10" i="111" s="1"/>
  <c r="R9" i="111"/>
  <c r="Q9" i="111"/>
  <c r="O9" i="111"/>
  <c r="P9" i="111" s="1"/>
  <c r="N9" i="111"/>
  <c r="P8" i="111"/>
  <c r="O8" i="111"/>
  <c r="P4" i="111"/>
  <c r="T24" i="111" s="1"/>
  <c r="D4" i="111"/>
  <c r="Q23" i="110"/>
  <c r="R23" i="110" s="1"/>
  <c r="O23" i="110"/>
  <c r="P23" i="110" s="1"/>
  <c r="N23" i="110"/>
  <c r="J22" i="110" s="1"/>
  <c r="O22" i="110"/>
  <c r="P22" i="110" s="1"/>
  <c r="T21" i="110"/>
  <c r="Q21" i="110"/>
  <c r="R21" i="110" s="1"/>
  <c r="O21" i="110"/>
  <c r="P21" i="110" s="1"/>
  <c r="N21" i="110"/>
  <c r="O20" i="110"/>
  <c r="P20" i="110" s="1"/>
  <c r="J20" i="110"/>
  <c r="T19" i="110"/>
  <c r="Q19" i="110"/>
  <c r="R19" i="110" s="1"/>
  <c r="O19" i="110"/>
  <c r="P19" i="110" s="1"/>
  <c r="N19" i="110"/>
  <c r="P18" i="110"/>
  <c r="O18" i="110"/>
  <c r="J18" i="110"/>
  <c r="T17" i="110"/>
  <c r="R17" i="110"/>
  <c r="Q17" i="110"/>
  <c r="O17" i="110"/>
  <c r="P17" i="110" s="1"/>
  <c r="N17" i="110"/>
  <c r="O16" i="110"/>
  <c r="P16" i="110" s="1"/>
  <c r="J16" i="110"/>
  <c r="Q15" i="110"/>
  <c r="R15" i="110" s="1"/>
  <c r="P15" i="110"/>
  <c r="O15" i="110"/>
  <c r="N15" i="110"/>
  <c r="T15" i="110" s="1"/>
  <c r="P14" i="110"/>
  <c r="O14" i="110"/>
  <c r="J14" i="110"/>
  <c r="Q13" i="110"/>
  <c r="R13" i="110" s="1"/>
  <c r="O13" i="110"/>
  <c r="P13" i="110" s="1"/>
  <c r="N13" i="110"/>
  <c r="J12" i="110" s="1"/>
  <c r="O12" i="110"/>
  <c r="P12" i="110" s="1"/>
  <c r="Q11" i="110"/>
  <c r="R11" i="110" s="1"/>
  <c r="O11" i="110"/>
  <c r="P11" i="110" s="1"/>
  <c r="N11" i="110"/>
  <c r="J10" i="110" s="1"/>
  <c r="O10" i="110"/>
  <c r="P10" i="110" s="1"/>
  <c r="Q9" i="110"/>
  <c r="R9" i="110" s="1"/>
  <c r="O9" i="110"/>
  <c r="P9" i="110" s="1"/>
  <c r="N9" i="110"/>
  <c r="P8" i="110"/>
  <c r="O8" i="110"/>
  <c r="J8" i="110"/>
  <c r="P4" i="110"/>
  <c r="T24" i="110" s="1"/>
  <c r="D4" i="110"/>
  <c r="Q23" i="109"/>
  <c r="R23" i="109" s="1"/>
  <c r="O23" i="109"/>
  <c r="P23" i="109" s="1"/>
  <c r="N23" i="109"/>
  <c r="J22" i="109" s="1"/>
  <c r="O22" i="109"/>
  <c r="P22" i="109" s="1"/>
  <c r="Q21" i="109"/>
  <c r="R21" i="109" s="1"/>
  <c r="O21" i="109"/>
  <c r="P21" i="109" s="1"/>
  <c r="N21" i="109"/>
  <c r="T21" i="109" s="1"/>
  <c r="O20" i="109"/>
  <c r="P20" i="109" s="1"/>
  <c r="J20" i="109"/>
  <c r="T19" i="109"/>
  <c r="Q19" i="109"/>
  <c r="R19" i="109" s="1"/>
  <c r="O19" i="109"/>
  <c r="P19" i="109" s="1"/>
  <c r="N19" i="109"/>
  <c r="O18" i="109"/>
  <c r="P18" i="109" s="1"/>
  <c r="J18" i="109"/>
  <c r="T17" i="109"/>
  <c r="R17" i="109"/>
  <c r="Q17" i="109"/>
  <c r="O17" i="109"/>
  <c r="P17" i="109" s="1"/>
  <c r="N17" i="109"/>
  <c r="O16" i="109"/>
  <c r="P16" i="109" s="1"/>
  <c r="J16" i="109"/>
  <c r="T15" i="109"/>
  <c r="Q15" i="109"/>
  <c r="R15" i="109" s="1"/>
  <c r="P15" i="109"/>
  <c r="O15" i="109"/>
  <c r="N15" i="109"/>
  <c r="P14" i="109"/>
  <c r="O14" i="109"/>
  <c r="J14" i="109"/>
  <c r="Q13" i="109"/>
  <c r="R13" i="109" s="1"/>
  <c r="O13" i="109"/>
  <c r="P13" i="109" s="1"/>
  <c r="N13" i="109"/>
  <c r="T13" i="109" s="1"/>
  <c r="P12" i="109"/>
  <c r="O12" i="109"/>
  <c r="Q11" i="109"/>
  <c r="R11" i="109" s="1"/>
  <c r="O11" i="109"/>
  <c r="P11" i="109" s="1"/>
  <c r="N11" i="109"/>
  <c r="J10" i="109" s="1"/>
  <c r="O10" i="109"/>
  <c r="P10" i="109" s="1"/>
  <c r="Q9" i="109"/>
  <c r="R9" i="109" s="1"/>
  <c r="O9" i="109"/>
  <c r="P9" i="109" s="1"/>
  <c r="N9" i="109"/>
  <c r="J8" i="109" s="1"/>
  <c r="O8" i="109"/>
  <c r="P8" i="109" s="1"/>
  <c r="P4" i="109"/>
  <c r="T24" i="109" s="1"/>
  <c r="D4" i="109"/>
  <c r="Q23" i="108"/>
  <c r="R23" i="108" s="1"/>
  <c r="O23" i="108"/>
  <c r="P23" i="108" s="1"/>
  <c r="N23" i="108"/>
  <c r="J22" i="108" s="1"/>
  <c r="O22" i="108"/>
  <c r="P22" i="108" s="1"/>
  <c r="R21" i="108"/>
  <c r="Q21" i="108"/>
  <c r="O21" i="108"/>
  <c r="P21" i="108" s="1"/>
  <c r="N21" i="108"/>
  <c r="T21" i="108" s="1"/>
  <c r="O20" i="108"/>
  <c r="P20" i="108" s="1"/>
  <c r="J20" i="108"/>
  <c r="T19" i="108"/>
  <c r="Q19" i="108"/>
  <c r="R19" i="108" s="1"/>
  <c r="P19" i="108"/>
  <c r="O19" i="108"/>
  <c r="N19" i="108"/>
  <c r="O18" i="108"/>
  <c r="P18" i="108" s="1"/>
  <c r="J18" i="108"/>
  <c r="Q17" i="108"/>
  <c r="R17" i="108" s="1"/>
  <c r="J16" i="108" s="1"/>
  <c r="O17" i="108"/>
  <c r="P17" i="108" s="1"/>
  <c r="N17" i="108"/>
  <c r="O16" i="108"/>
  <c r="P16" i="108" s="1"/>
  <c r="Q15" i="108"/>
  <c r="R15" i="108" s="1"/>
  <c r="O15" i="108"/>
  <c r="P15" i="108" s="1"/>
  <c r="N15" i="108"/>
  <c r="O14" i="108"/>
  <c r="P14" i="108" s="1"/>
  <c r="Q13" i="108"/>
  <c r="R13" i="108" s="1"/>
  <c r="O13" i="108"/>
  <c r="P13" i="108" s="1"/>
  <c r="N13" i="108"/>
  <c r="O12" i="108"/>
  <c r="P12" i="108" s="1"/>
  <c r="Q11" i="108"/>
  <c r="R11" i="108" s="1"/>
  <c r="O11" i="108"/>
  <c r="P11" i="108" s="1"/>
  <c r="N11" i="108"/>
  <c r="O10" i="108"/>
  <c r="P10" i="108" s="1"/>
  <c r="Q9" i="108"/>
  <c r="R9" i="108" s="1"/>
  <c r="O9" i="108"/>
  <c r="P9" i="108" s="1"/>
  <c r="N9" i="108"/>
  <c r="O8" i="108"/>
  <c r="P8" i="108" s="1"/>
  <c r="P4" i="108"/>
  <c r="T24" i="108" s="1"/>
  <c r="D4" i="108"/>
  <c r="Q23" i="89"/>
  <c r="R23" i="89" s="1"/>
  <c r="O23" i="89"/>
  <c r="P23" i="89" s="1"/>
  <c r="N23" i="89"/>
  <c r="T23" i="89" s="1"/>
  <c r="O22" i="89"/>
  <c r="P22" i="89" s="1"/>
  <c r="T21" i="89"/>
  <c r="Q21" i="89"/>
  <c r="R21" i="89" s="1"/>
  <c r="P21" i="89"/>
  <c r="O21" i="89"/>
  <c r="N21" i="89"/>
  <c r="O20" i="89"/>
  <c r="P20" i="89" s="1"/>
  <c r="R19" i="89"/>
  <c r="Q19" i="89"/>
  <c r="O19" i="89"/>
  <c r="P19" i="89" s="1"/>
  <c r="N19" i="89"/>
  <c r="J18" i="89" s="1"/>
  <c r="P18" i="89"/>
  <c r="O18" i="89"/>
  <c r="Q17" i="89"/>
  <c r="R17" i="89" s="1"/>
  <c r="O17" i="89"/>
  <c r="P17" i="89" s="1"/>
  <c r="N17" i="89"/>
  <c r="J16" i="89" s="1"/>
  <c r="O16" i="89"/>
  <c r="P16" i="89" s="1"/>
  <c r="Q15" i="89"/>
  <c r="R15" i="89" s="1"/>
  <c r="O15" i="89"/>
  <c r="P15" i="89" s="1"/>
  <c r="N15" i="89"/>
  <c r="T15" i="89" s="1"/>
  <c r="O14" i="89"/>
  <c r="P14" i="89" s="1"/>
  <c r="T13" i="89"/>
  <c r="Q13" i="89"/>
  <c r="R13" i="89" s="1"/>
  <c r="P13" i="89"/>
  <c r="O13" i="89"/>
  <c r="N13" i="89"/>
  <c r="O12" i="89"/>
  <c r="P12" i="89" s="1"/>
  <c r="Q11" i="89"/>
  <c r="R11" i="89" s="1"/>
  <c r="O11" i="89"/>
  <c r="P11" i="89" s="1"/>
  <c r="N11" i="89"/>
  <c r="J10" i="89" s="1"/>
  <c r="P10" i="89"/>
  <c r="O10" i="89"/>
  <c r="Q9" i="89"/>
  <c r="R9" i="89" s="1"/>
  <c r="O9" i="89"/>
  <c r="P9" i="89" s="1"/>
  <c r="N9" i="89"/>
  <c r="O8" i="89"/>
  <c r="P8" i="89" s="1"/>
  <c r="P4" i="89"/>
  <c r="T24" i="89" s="1"/>
  <c r="P23" i="52"/>
  <c r="P22" i="52"/>
  <c r="P21" i="52"/>
  <c r="P20" i="52"/>
  <c r="P19" i="52"/>
  <c r="P18" i="52"/>
  <c r="P17" i="52"/>
  <c r="P16" i="52"/>
  <c r="P15" i="52"/>
  <c r="P14" i="52"/>
  <c r="O9" i="52"/>
  <c r="P9" i="52" s="1"/>
  <c r="O10" i="52"/>
  <c r="P10" i="52" s="1"/>
  <c r="O11" i="52"/>
  <c r="P11" i="52" s="1"/>
  <c r="O12" i="52"/>
  <c r="P12" i="52" s="1"/>
  <c r="O13" i="52"/>
  <c r="P13" i="52" s="1"/>
  <c r="O14" i="52"/>
  <c r="O15" i="52"/>
  <c r="O16" i="52"/>
  <c r="O17" i="52"/>
  <c r="O18" i="52"/>
  <c r="O19" i="52"/>
  <c r="O20" i="52"/>
  <c r="O21" i="52"/>
  <c r="O22" i="52"/>
  <c r="O23" i="52"/>
  <c r="O8" i="52"/>
  <c r="P8" i="52" s="1"/>
  <c r="J22" i="89"/>
  <c r="J20" i="89"/>
  <c r="J14" i="89"/>
  <c r="J12" i="89"/>
  <c r="D4" i="89"/>
  <c r="Q24" i="3" a="1"/>
  <c r="M23" i="3" a="1"/>
  <c r="S25" i="3" a="1"/>
  <c r="S26" i="3" a="1"/>
  <c r="Q30" i="3" a="1"/>
  <c r="Q27" i="3" a="1"/>
  <c r="Q31" i="3" a="1"/>
  <c r="Q26" i="3" a="1"/>
  <c r="S27" i="3" a="1"/>
  <c r="S24" i="3" a="1"/>
  <c r="S31" i="3" a="1"/>
  <c r="S29" i="3" a="1"/>
  <c r="S28" i="3" a="1"/>
  <c r="S30" i="3" a="1"/>
  <c r="Q25" i="3" a="1"/>
  <c r="Q23" i="3" a="1"/>
  <c r="Q28" i="3" a="1"/>
  <c r="S23" i="3" a="1"/>
  <c r="Q29" i="3" a="1"/>
  <c r="T17" i="108" l="1"/>
  <c r="J14" i="108"/>
  <c r="T15" i="108" s="1"/>
  <c r="S9" i="116"/>
  <c r="S21" i="116"/>
  <c r="T9" i="111"/>
  <c r="T9" i="110"/>
  <c r="T9" i="124"/>
  <c r="T9" i="116"/>
  <c r="T9" i="125"/>
  <c r="T9" i="109"/>
  <c r="T9" i="126"/>
  <c r="J8" i="111"/>
  <c r="J8" i="122"/>
  <c r="T9" i="122" s="1"/>
  <c r="T9" i="112"/>
  <c r="J8" i="114"/>
  <c r="T9" i="114" s="1"/>
  <c r="S15" i="116"/>
  <c r="J8" i="112"/>
  <c r="J8" i="120"/>
  <c r="T9" i="120" s="1"/>
  <c r="J8" i="124"/>
  <c r="S17" i="126"/>
  <c r="T17" i="126"/>
  <c r="S15" i="126"/>
  <c r="S13" i="126"/>
  <c r="T13" i="126"/>
  <c r="S11" i="126"/>
  <c r="S23" i="126"/>
  <c r="S9" i="126"/>
  <c r="S21" i="126"/>
  <c r="S24" i="126"/>
  <c r="J24" i="126" s="1"/>
  <c r="S19" i="126"/>
  <c r="S17" i="125"/>
  <c r="J20" i="125"/>
  <c r="T17" i="125"/>
  <c r="S15" i="125"/>
  <c r="T15" i="125"/>
  <c r="S13" i="125"/>
  <c r="T13" i="125"/>
  <c r="S11" i="125"/>
  <c r="S23" i="125"/>
  <c r="T23" i="125"/>
  <c r="S9" i="125"/>
  <c r="S21" i="125"/>
  <c r="S24" i="125"/>
  <c r="J24" i="125" s="1"/>
  <c r="S19" i="125"/>
  <c r="S17" i="124"/>
  <c r="S15" i="124"/>
  <c r="S13" i="124"/>
  <c r="T13" i="124"/>
  <c r="S11" i="124"/>
  <c r="S23" i="124"/>
  <c r="T11" i="124"/>
  <c r="T23" i="124"/>
  <c r="S9" i="124"/>
  <c r="S21" i="124"/>
  <c r="S24" i="124"/>
  <c r="J24" i="124" s="1"/>
  <c r="S19" i="124"/>
  <c r="J8" i="123"/>
  <c r="T9" i="123" s="1"/>
  <c r="S17" i="123"/>
  <c r="J20" i="123"/>
  <c r="S13" i="123"/>
  <c r="S15" i="123"/>
  <c r="T13" i="123"/>
  <c r="S23" i="123"/>
  <c r="S11" i="123"/>
  <c r="S9" i="123"/>
  <c r="S21" i="123"/>
  <c r="S24" i="123"/>
  <c r="J24" i="123" s="1"/>
  <c r="S19" i="123"/>
  <c r="S17" i="122"/>
  <c r="S15" i="122"/>
  <c r="T13" i="122"/>
  <c r="S11" i="122"/>
  <c r="S23" i="122"/>
  <c r="T11" i="122"/>
  <c r="T23" i="122"/>
  <c r="S9" i="122"/>
  <c r="S21" i="122"/>
  <c r="S13" i="122"/>
  <c r="S24" i="122"/>
  <c r="J24" i="122" s="1"/>
  <c r="S19" i="122"/>
  <c r="J8" i="121"/>
  <c r="T9" i="121" s="1"/>
  <c r="S17" i="121"/>
  <c r="J20" i="121"/>
  <c r="T17" i="121"/>
  <c r="S15" i="121"/>
  <c r="S13" i="121"/>
  <c r="T13" i="121"/>
  <c r="S11" i="121"/>
  <c r="S23" i="121"/>
  <c r="S9" i="121"/>
  <c r="S21" i="121"/>
  <c r="S24" i="121"/>
  <c r="J24" i="121" s="1"/>
  <c r="S19" i="121"/>
  <c r="S17" i="120"/>
  <c r="S15" i="120"/>
  <c r="S13" i="120"/>
  <c r="T13" i="120"/>
  <c r="S11" i="120"/>
  <c r="S23" i="120"/>
  <c r="T11" i="120"/>
  <c r="T23" i="120"/>
  <c r="S9" i="120"/>
  <c r="S21" i="120"/>
  <c r="S24" i="120"/>
  <c r="J24" i="120" s="1"/>
  <c r="S19" i="120"/>
  <c r="J8" i="119"/>
  <c r="T9" i="119" s="1"/>
  <c r="S17" i="119"/>
  <c r="J20" i="119"/>
  <c r="S15" i="119"/>
  <c r="T13" i="119"/>
  <c r="S11" i="119"/>
  <c r="S23" i="119"/>
  <c r="S9" i="119"/>
  <c r="S21" i="119"/>
  <c r="S24" i="119"/>
  <c r="J24" i="119" s="1"/>
  <c r="S13" i="119"/>
  <c r="S19" i="119"/>
  <c r="J8" i="117"/>
  <c r="T9" i="117" s="1"/>
  <c r="S17" i="117"/>
  <c r="J20" i="117"/>
  <c r="S15" i="117"/>
  <c r="S13" i="117"/>
  <c r="T13" i="117"/>
  <c r="S11" i="117"/>
  <c r="S23" i="117"/>
  <c r="T11" i="117"/>
  <c r="T23" i="117"/>
  <c r="S9" i="117"/>
  <c r="S21" i="117"/>
  <c r="S24" i="117"/>
  <c r="J24" i="117" s="1"/>
  <c r="S19" i="117"/>
  <c r="J8" i="108"/>
  <c r="T9" i="108" s="1"/>
  <c r="S17" i="116"/>
  <c r="T17" i="116"/>
  <c r="S13" i="116"/>
  <c r="T15" i="116"/>
  <c r="S11" i="116"/>
  <c r="S23" i="116"/>
  <c r="S24" i="116"/>
  <c r="J24" i="116" s="1"/>
  <c r="S19" i="116"/>
  <c r="S17" i="115"/>
  <c r="S15" i="115"/>
  <c r="T15" i="115"/>
  <c r="S13" i="115"/>
  <c r="T13" i="115"/>
  <c r="S23" i="115"/>
  <c r="T11" i="115"/>
  <c r="T23" i="115"/>
  <c r="S11" i="115"/>
  <c r="S9" i="115"/>
  <c r="S21" i="115"/>
  <c r="S24" i="115"/>
  <c r="J24" i="115" s="1"/>
  <c r="S19" i="115"/>
  <c r="S15" i="114"/>
  <c r="S13" i="114"/>
  <c r="S17" i="114"/>
  <c r="T13" i="114"/>
  <c r="S11" i="114"/>
  <c r="S23" i="114"/>
  <c r="T11" i="114"/>
  <c r="T23" i="114"/>
  <c r="S9" i="114"/>
  <c r="S21" i="114"/>
  <c r="S24" i="114"/>
  <c r="J24" i="114" s="1"/>
  <c r="S19" i="114"/>
  <c r="J8" i="113"/>
  <c r="T9" i="113" s="1"/>
  <c r="S17" i="113"/>
  <c r="J20" i="113"/>
  <c r="S15" i="113"/>
  <c r="S13" i="113"/>
  <c r="T13" i="113"/>
  <c r="S11" i="113"/>
  <c r="S23" i="113"/>
  <c r="T11" i="113"/>
  <c r="T23" i="113"/>
  <c r="S9" i="113"/>
  <c r="S21" i="113"/>
  <c r="S24" i="113"/>
  <c r="J24" i="113" s="1"/>
  <c r="S19" i="113"/>
  <c r="S13" i="112"/>
  <c r="T13" i="112"/>
  <c r="S11" i="112"/>
  <c r="S23" i="112"/>
  <c r="T11" i="112"/>
  <c r="T23" i="112"/>
  <c r="S15" i="112"/>
  <c r="S9" i="112"/>
  <c r="S21" i="112"/>
  <c r="S17" i="112"/>
  <c r="S24" i="112"/>
  <c r="J24" i="112" s="1"/>
  <c r="S19" i="112"/>
  <c r="S17" i="111"/>
  <c r="S15" i="111"/>
  <c r="S13" i="111"/>
  <c r="T13" i="111"/>
  <c r="S11" i="111"/>
  <c r="S23" i="111"/>
  <c r="T11" i="111"/>
  <c r="T23" i="111"/>
  <c r="S9" i="111"/>
  <c r="S21" i="111"/>
  <c r="S24" i="111"/>
  <c r="J24" i="111" s="1"/>
  <c r="S19" i="111"/>
  <c r="S17" i="110"/>
  <c r="S15" i="110"/>
  <c r="S13" i="110"/>
  <c r="T13" i="110"/>
  <c r="S11" i="110"/>
  <c r="S23" i="110"/>
  <c r="T11" i="110"/>
  <c r="T23" i="110"/>
  <c r="S9" i="110"/>
  <c r="S21" i="110"/>
  <c r="S24" i="110"/>
  <c r="J24" i="110" s="1"/>
  <c r="S19" i="110"/>
  <c r="S15" i="109"/>
  <c r="S23" i="109"/>
  <c r="T11" i="109"/>
  <c r="T23" i="109"/>
  <c r="J12" i="109"/>
  <c r="S21" i="109"/>
  <c r="S13" i="109"/>
  <c r="S11" i="109"/>
  <c r="S24" i="109"/>
  <c r="J24" i="109" s="1"/>
  <c r="S17" i="109"/>
  <c r="S9" i="109"/>
  <c r="S19" i="109"/>
  <c r="S17" i="108"/>
  <c r="S15" i="108"/>
  <c r="S11" i="108"/>
  <c r="J10" i="108" s="1"/>
  <c r="T11" i="108" s="1"/>
  <c r="S23" i="108"/>
  <c r="T23" i="108"/>
  <c r="S9" i="108"/>
  <c r="S21" i="108"/>
  <c r="S24" i="108"/>
  <c r="J24" i="108" s="1"/>
  <c r="S13" i="108"/>
  <c r="J12" i="108" s="1"/>
  <c r="T13" i="108" s="1"/>
  <c r="S19" i="108"/>
  <c r="S15" i="89"/>
  <c r="S23" i="89"/>
  <c r="S9" i="89"/>
  <c r="S17" i="89"/>
  <c r="S11" i="89"/>
  <c r="S19" i="89"/>
  <c r="T11" i="89"/>
  <c r="T17" i="89"/>
  <c r="T19" i="89"/>
  <c r="S24" i="89"/>
  <c r="J24" i="89" s="1"/>
  <c r="S13" i="89"/>
  <c r="S21" i="89"/>
  <c r="Q31" i="3"/>
  <c r="H31" i="3" s="1"/>
  <c r="S27" i="3"/>
  <c r="Q26" i="3"/>
  <c r="H26" i="3" s="1"/>
  <c r="Q24" i="3"/>
  <c r="H24" i="3" s="1"/>
  <c r="Q29" i="3"/>
  <c r="H29" i="3" s="1"/>
  <c r="S25" i="3"/>
  <c r="S30" i="3"/>
  <c r="S29" i="3"/>
  <c r="Q27" i="3"/>
  <c r="H27" i="3" s="1"/>
  <c r="S23" i="3"/>
  <c r="S28" i="3"/>
  <c r="Q25" i="3"/>
  <c r="H25" i="3" s="1"/>
  <c r="S24" i="3"/>
  <c r="Q30" i="3"/>
  <c r="H30" i="3" s="1"/>
  <c r="S26" i="3"/>
  <c r="Q28" i="3"/>
  <c r="H28" i="3" s="1"/>
  <c r="S31" i="3"/>
  <c r="Q23" i="3"/>
  <c r="H23" i="3" s="1"/>
  <c r="J8" i="89"/>
  <c r="T9" i="89" s="1"/>
  <c r="M23" i="3"/>
  <c r="O23" i="3" a="1"/>
  <c r="O4" i="110" l="1"/>
  <c r="O4" i="112"/>
  <c r="O4" i="121"/>
  <c r="O4" i="119"/>
  <c r="O4" i="123"/>
  <c r="O4" i="114"/>
  <c r="O4" i="124"/>
  <c r="O4" i="122"/>
  <c r="O4" i="125"/>
  <c r="O4" i="126"/>
  <c r="O4" i="89"/>
  <c r="O4" i="109"/>
  <c r="O4" i="111"/>
  <c r="O4" i="117"/>
  <c r="O4" i="113"/>
  <c r="O4" i="116"/>
  <c r="O4" i="115"/>
  <c r="O4" i="120"/>
  <c r="O4" i="108"/>
  <c r="D23" i="3"/>
  <c r="O23" i="3"/>
  <c r="R23" i="3" a="1"/>
  <c r="R25" i="3" a="1"/>
  <c r="R31" i="3" a="1"/>
  <c r="R30" i="3" a="1"/>
  <c r="R27" i="3" a="1"/>
  <c r="R29" i="3" a="1"/>
  <c r="R26" i="3" a="1"/>
  <c r="R24" i="3" a="1"/>
  <c r="M24" i="3" a="1"/>
  <c r="R28" i="3" a="1"/>
  <c r="N23" i="3" a="1"/>
  <c r="R29" i="3" l="1"/>
  <c r="T29" i="3" s="1"/>
  <c r="I29" i="3" s="1"/>
  <c r="R25" i="3"/>
  <c r="T25" i="3" s="1"/>
  <c r="I25" i="3" s="1"/>
  <c r="R31" i="3"/>
  <c r="T31" i="3" s="1"/>
  <c r="I31" i="3" s="1"/>
  <c r="R28" i="3"/>
  <c r="T28" i="3" s="1"/>
  <c r="I28" i="3" s="1"/>
  <c r="R26" i="3"/>
  <c r="T26" i="3" s="1"/>
  <c r="I26" i="3" s="1"/>
  <c r="R30" i="3"/>
  <c r="T30" i="3" s="1"/>
  <c r="I30" i="3" s="1"/>
  <c r="R23" i="3"/>
  <c r="T23" i="3" s="1"/>
  <c r="I23" i="3" s="1"/>
  <c r="R27" i="3"/>
  <c r="T27" i="3" s="1"/>
  <c r="I27" i="3" s="1"/>
  <c r="R24" i="3"/>
  <c r="T24" i="3" s="1"/>
  <c r="I24" i="3" s="1"/>
  <c r="N23" i="3"/>
  <c r="P23" i="3" s="1"/>
  <c r="E23" i="3" s="1"/>
  <c r="M24" i="3"/>
  <c r="N24" i="3" a="1"/>
  <c r="D24" i="3" l="1"/>
  <c r="N24" i="3"/>
  <c r="O24" i="3" a="1"/>
  <c r="M25" i="3" a="1"/>
  <c r="O24" i="3" l="1"/>
  <c r="P24" i="3" s="1"/>
  <c r="E24" i="3" s="1"/>
  <c r="M25" i="3"/>
  <c r="N25" i="3" a="1"/>
  <c r="D25" i="3" l="1"/>
  <c r="N25" i="3"/>
  <c r="M26" i="3" a="1"/>
  <c r="O25" i="3" a="1"/>
  <c r="O25" i="3" l="1"/>
  <c r="P25" i="3" s="1"/>
  <c r="E25" i="3" s="1"/>
  <c r="M26" i="3"/>
  <c r="N26" i="3" a="1"/>
  <c r="D26" i="3" l="1"/>
  <c r="N26" i="3"/>
  <c r="O26" i="3" a="1"/>
  <c r="M27" i="3" a="1"/>
  <c r="O26" i="3" l="1"/>
  <c r="P26" i="3" s="1"/>
  <c r="E26" i="3" s="1"/>
  <c r="M27" i="3"/>
  <c r="N27" i="3" a="1"/>
  <c r="D27" i="3" l="1"/>
  <c r="N27" i="3"/>
  <c r="O27" i="3" a="1"/>
  <c r="M28" i="3" a="1"/>
  <c r="O27" i="3" l="1"/>
  <c r="P27" i="3" s="1"/>
  <c r="E27" i="3" s="1"/>
  <c r="M28" i="3"/>
  <c r="N28" i="3" a="1"/>
  <c r="D28" i="3" l="1"/>
  <c r="N28" i="3"/>
  <c r="M29" i="3" a="1"/>
  <c r="O28" i="3" a="1"/>
  <c r="O28" i="3" l="1"/>
  <c r="P28" i="3" s="1"/>
  <c r="E28" i="3" s="1"/>
  <c r="M29" i="3"/>
  <c r="N29" i="3" a="1"/>
  <c r="D29" i="3" l="1"/>
  <c r="N29" i="3"/>
  <c r="O29" i="3" a="1"/>
  <c r="M30" i="3" a="1"/>
  <c r="O29" i="3" l="1"/>
  <c r="P29" i="3" s="1"/>
  <c r="E29" i="3" s="1"/>
  <c r="M30" i="3"/>
  <c r="N30" i="3" a="1"/>
  <c r="D30" i="3" l="1"/>
  <c r="N30" i="3"/>
  <c r="M31" i="3" a="1"/>
  <c r="O30" i="3" a="1"/>
  <c r="O30" i="3" l="1"/>
  <c r="P30" i="3" s="1"/>
  <c r="E30" i="3" s="1"/>
  <c r="M31" i="3"/>
  <c r="N31" i="3" a="1"/>
  <c r="D31" i="3" l="1"/>
  <c r="N31" i="3"/>
  <c r="J18" i="52"/>
  <c r="J20" i="52"/>
  <c r="J22" i="52"/>
  <c r="T21" i="52"/>
  <c r="T23" i="52"/>
  <c r="Q23" i="52"/>
  <c r="R23" i="52" s="1"/>
  <c r="N23" i="52"/>
  <c r="Q21" i="52"/>
  <c r="R21" i="52" s="1"/>
  <c r="N21" i="52"/>
  <c r="Q19" i="52"/>
  <c r="R19" i="52" s="1"/>
  <c r="N19" i="52"/>
  <c r="T19" i="52" s="1"/>
  <c r="Q17" i="52"/>
  <c r="R17" i="52" s="1"/>
  <c r="N17" i="52"/>
  <c r="Q15" i="52"/>
  <c r="R15" i="52" s="1"/>
  <c r="N15" i="52"/>
  <c r="Q13" i="52"/>
  <c r="R13" i="52" s="1"/>
  <c r="N13" i="52"/>
  <c r="Q11" i="52"/>
  <c r="R11" i="52" s="1"/>
  <c r="N11" i="52"/>
  <c r="Q9" i="52"/>
  <c r="R9" i="52" s="1"/>
  <c r="N9" i="52"/>
  <c r="P4" i="52"/>
  <c r="D4" i="52"/>
  <c r="O22" i="3" a="1"/>
  <c r="S22" i="3" a="1"/>
  <c r="O31" i="3" a="1"/>
  <c r="R22" i="3" a="1"/>
  <c r="M22" i="3" a="1"/>
  <c r="Q22" i="3" a="1"/>
  <c r="O31" i="3" l="1"/>
  <c r="P31" i="3" s="1"/>
  <c r="E31" i="3" s="1"/>
  <c r="S11" i="52"/>
  <c r="J10" i="52" s="1"/>
  <c r="T11" i="52" s="1"/>
  <c r="S24" i="52"/>
  <c r="J24" i="52" s="1"/>
  <c r="T24" i="52"/>
  <c r="S9" i="52"/>
  <c r="J8" i="52" s="1"/>
  <c r="T9" i="52" s="1"/>
  <c r="S23" i="52"/>
  <c r="S13" i="52"/>
  <c r="J12" i="52" s="1"/>
  <c r="T13" i="52" s="1"/>
  <c r="S21" i="52"/>
  <c r="S19" i="52"/>
  <c r="S17" i="52"/>
  <c r="J16" i="52" s="1"/>
  <c r="T17" i="52" s="1"/>
  <c r="S15" i="52"/>
  <c r="J14" i="52" s="1"/>
  <c r="T15" i="52" s="1"/>
  <c r="S22" i="3"/>
  <c r="T22" i="3" s="1"/>
  <c r="I22" i="3" s="1"/>
  <c r="R22" i="3"/>
  <c r="Q22" i="3"/>
  <c r="H22" i="3" s="1"/>
  <c r="O22" i="3"/>
  <c r="M22" i="3"/>
  <c r="D22" i="3" l="1"/>
  <c r="O4" i="52"/>
  <c r="N22" i="3" a="1"/>
  <c r="N22" i="3" l="1"/>
  <c r="P22" i="3" l="1"/>
  <c r="E22" i="3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<sst xmlns="http://schemas.openxmlformats.org/spreadsheetml/2006/main" count="407" uniqueCount="58">
  <si>
    <t>チーム名</t>
    <rPh sb="3" eb="4">
      <t>メイ</t>
    </rPh>
    <phoneticPr fontId="1"/>
  </si>
  <si>
    <t>ふりがな</t>
    <phoneticPr fontId="1"/>
  </si>
  <si>
    <t>チ　ー　ム　編　成</t>
    <rPh sb="6" eb="7">
      <t>ヘン</t>
    </rPh>
    <rPh sb="8" eb="9">
      <t>シゲル</t>
    </rPh>
    <phoneticPr fontId="1"/>
  </si>
  <si>
    <t>代表者名</t>
    <rPh sb="0" eb="4">
      <t>ダイヒョウシャメイ</t>
    </rPh>
    <phoneticPr fontId="1"/>
  </si>
  <si>
    <t>連絡担当者氏名</t>
    <rPh sb="0" eb="5">
      <t>レンラクタントウシャ</t>
    </rPh>
    <rPh sb="5" eb="7">
      <t>シメイ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</si>
  <si>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</si>
  <si>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</si>
  <si>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</si>
  <si>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チーム名
（正式名称）</t>
    <rPh sb="3" eb="4">
      <t>メイ</t>
    </rPh>
    <rPh sb="6" eb="10">
      <t>セイシキメイショウ</t>
    </rPh>
    <phoneticPr fontId="1"/>
  </si>
  <si>
    <t>判定</t>
    <rPh sb="0" eb="2">
      <t>ハンテイ</t>
    </rPh>
    <phoneticPr fontId="1"/>
  </si>
  <si>
    <t>〒</t>
    <phoneticPr fontId="1"/>
  </si>
  <si>
    <t>氏名</t>
    <rPh sb="0" eb="2">
      <t>シメイ</t>
    </rPh>
    <phoneticPr fontId="1"/>
  </si>
  <si>
    <t>男子</t>
  </si>
  <si>
    <t>学年</t>
    <rPh sb="0" eb="2">
      <t>ガクネン</t>
    </rPh>
    <phoneticPr fontId="1"/>
  </si>
  <si>
    <t>他クラブ名</t>
    <rPh sb="0" eb="1">
      <t>タ</t>
    </rPh>
    <rPh sb="4" eb="5">
      <t>メイ</t>
    </rPh>
    <phoneticPr fontId="1"/>
  </si>
  <si>
    <t>判定OK</t>
    <rPh sb="0" eb="2">
      <t>ハンテイ</t>
    </rPh>
    <phoneticPr fontId="1"/>
  </si>
  <si>
    <t>女子</t>
  </si>
  <si>
    <t>判定がNGとなっている項目があります。
OKになってから申し込みしてください。</t>
    <rPh sb="0" eb="2">
      <t>ハンテイ</t>
    </rPh>
    <rPh sb="11" eb="13">
      <t>コウモク</t>
    </rPh>
    <rPh sb="28" eb="29">
      <t>モウ</t>
    </rPh>
    <rPh sb="30" eb="31">
      <t>コ</t>
    </rPh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</si>
  <si>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</si>
  <si>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</si>
  <si>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</si>
  <si>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</si>
  <si>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B5</t>
    <phoneticPr fontId="1"/>
  </si>
  <si>
    <t>B6</t>
    <phoneticPr fontId="1"/>
  </si>
  <si>
    <t>B7</t>
    <phoneticPr fontId="1"/>
  </si>
  <si>
    <t>B8</t>
    <phoneticPr fontId="1"/>
  </si>
  <si>
    <t>B9</t>
    <phoneticPr fontId="1"/>
  </si>
  <si>
    <t>B10</t>
    <phoneticPr fontId="1"/>
  </si>
  <si>
    <t>G1</t>
    <phoneticPr fontId="1"/>
  </si>
  <si>
    <t>G2</t>
    <phoneticPr fontId="1"/>
  </si>
  <si>
    <t>G3</t>
    <phoneticPr fontId="1"/>
  </si>
  <si>
    <t>G4</t>
    <phoneticPr fontId="1"/>
  </si>
  <si>
    <t>G5</t>
    <phoneticPr fontId="1"/>
  </si>
  <si>
    <t>G6</t>
    <phoneticPr fontId="1"/>
  </si>
  <si>
    <t>G7</t>
    <phoneticPr fontId="1"/>
  </si>
  <si>
    <t>G8</t>
    <phoneticPr fontId="1"/>
  </si>
  <si>
    <t>G9</t>
    <phoneticPr fontId="1"/>
  </si>
  <si>
    <t>G10</t>
    <phoneticPr fontId="1"/>
  </si>
  <si>
    <t>↑複数チームで申し込む場合は指定してください。</t>
    <rPh sb="1" eb="3">
      <t>フクスウ</t>
    </rPh>
    <rPh sb="7" eb="8">
      <t>モウ</t>
    </rPh>
    <rPh sb="9" eb="10">
      <t>コ</t>
    </rPh>
    <rPh sb="11" eb="13">
      <t>バアイ</t>
    </rPh>
    <rPh sb="14" eb="16">
      <t>シテイ</t>
    </rPh>
    <phoneticPr fontId="1"/>
  </si>
  <si>
    <t>チーム情報</t>
    <rPh sb="3" eb="5">
      <t>ジョウホウ</t>
    </rPh>
    <phoneticPr fontId="1"/>
  </si>
  <si>
    <t>男子</t>
    <rPh sb="0" eb="2">
      <t>ダンシ</t>
    </rPh>
    <phoneticPr fontId="1"/>
  </si>
  <si>
    <t>シート名</t>
    <rPh sb="3" eb="4">
      <t>メイ</t>
    </rPh>
    <phoneticPr fontId="1"/>
  </si>
  <si>
    <t>女子</t>
    <rPh sb="0" eb="2">
      <t>ジョシ</t>
    </rPh>
    <phoneticPr fontId="1"/>
  </si>
  <si>
    <r>
      <t xml:space="preserve">チーム名
</t>
    </r>
    <r>
      <rPr>
        <sz val="8"/>
        <rFont val="HG丸ｺﾞｼｯｸM-PRO"/>
        <family val="3"/>
        <charset val="128"/>
      </rPr>
      <t>（略称、８文字以内）</t>
    </r>
    <rPh sb="3" eb="4">
      <t>メイ</t>
    </rPh>
    <rPh sb="6" eb="8">
      <t>リャクショウ</t>
    </rPh>
    <rPh sb="10" eb="12">
      <t>モジ</t>
    </rPh>
    <rPh sb="12" eb="14">
      <t>イナイ</t>
    </rPh>
    <phoneticPr fontId="1"/>
  </si>
  <si>
    <t>「氏名」欄には、ふりがなと氏名を入力してください。必ず姓と名の間に空白を入れてください。
「他クラブ名」欄は、混成チームで所属クラブが異なる場合は、クラブ名を入力してください。
「判定」欄が、「判定OK」以外になっている場合は、入力した内容を確認してください。</t>
    <rPh sb="1" eb="3">
      <t>シメイ</t>
    </rPh>
    <rPh sb="4" eb="5">
      <t>ラン</t>
    </rPh>
    <rPh sb="13" eb="15">
      <t>シメイ</t>
    </rPh>
    <rPh sb="16" eb="18">
      <t>ニュウリョク</t>
    </rPh>
    <rPh sb="25" eb="26">
      <t>カナラ</t>
    </rPh>
    <rPh sb="27" eb="28">
      <t>セイ</t>
    </rPh>
    <rPh sb="29" eb="30">
      <t>メイ</t>
    </rPh>
    <rPh sb="31" eb="32">
      <t>アイダ</t>
    </rPh>
    <rPh sb="33" eb="35">
      <t>クウハク</t>
    </rPh>
    <rPh sb="36" eb="37">
      <t>イ</t>
    </rPh>
    <rPh sb="46" eb="47">
      <t>タ</t>
    </rPh>
    <rPh sb="50" eb="51">
      <t>メイ</t>
    </rPh>
    <rPh sb="52" eb="53">
      <t>ラン</t>
    </rPh>
    <rPh sb="55" eb="57">
      <t>コンセイ</t>
    </rPh>
    <rPh sb="61" eb="63">
      <t>ショゾク</t>
    </rPh>
    <rPh sb="67" eb="68">
      <t>コト</t>
    </rPh>
    <rPh sb="70" eb="72">
      <t>バアイ</t>
    </rPh>
    <rPh sb="77" eb="78">
      <t>メイ</t>
    </rPh>
    <rPh sb="79" eb="81">
      <t>ニュウリョク</t>
    </rPh>
    <rPh sb="90" eb="92">
      <t>ハンテイ</t>
    </rPh>
    <rPh sb="93" eb="94">
      <t>ラン</t>
    </rPh>
    <rPh sb="97" eb="99">
      <t>ハンテイ</t>
    </rPh>
    <rPh sb="102" eb="104">
      <t>イガイ</t>
    </rPh>
    <rPh sb="110" eb="112">
      <t>バアイ</t>
    </rPh>
    <rPh sb="114" eb="116">
      <t>ニュウリョク</t>
    </rPh>
    <rPh sb="118" eb="120">
      <t>ナイヨウ</t>
    </rPh>
    <rPh sb="121" eb="123">
      <t>カクニン</t>
    </rPh>
    <phoneticPr fontId="1"/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</si>
  <si>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</si>
  <si>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</si>
  <si>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</si>
  <si>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</si>
  <si>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</si>
  <si>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</si>
  <si>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</si>
  <si>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</si>
  <si>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</si>
  <si>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参加申込書</t>
    <phoneticPr fontId="1"/>
  </si>
  <si>
    <t>Ａ</t>
  </si>
  <si>
    <t>令和７度 主催事業</t>
    <phoneticPr fontId="1"/>
  </si>
  <si>
    <t>第３６回 医王山ＳＣ交歓小学生バドミントン大会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</si>
</sst>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S教科書体"/>
      <family val="1"/>
      <charset val="128"/>
    </font>
    <font>
      <sz val="12"/>
      <name val="HGS教科書体"/>
      <family val="1"/>
      <charset val="128"/>
    </font>
    <font>
      <sz val="14"/>
      <name val="HGS教科書体"/>
      <family val="1"/>
      <charset val="128"/>
    </font>
    <font>
      <sz val="18"/>
      <name val="HGS教科書体"/>
      <family val="1"/>
      <charset val="128"/>
    </font>
    <font>
      <sz val="14"/>
      <name val="HGP教科書体"/>
      <family val="1"/>
      <charset val="128"/>
    </font>
    <font>
      <sz val="14"/>
      <name val="HGPｺﾞｼｯｸM"/>
      <family val="3"/>
      <charset val="128"/>
    </font>
    <font>
      <sz val="28"/>
      <name val="HGS教科書体"/>
      <family val="1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sz val="10"/>
      <color theme="1" tint="0.49998474074526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2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499984740745262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3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3" borderId="0" xfId="0" applyFont="1" applyFill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/>
    <xf numFmtId="0" fontId="6" fillId="3" borderId="2" xfId="0" applyFont="1" applyFill="1" applyBorder="1" applyAlignment="1">
      <alignment horizontal="center"/>
    </xf>
    <xf numFmtId="0" fontId="4" fillId="2" borderId="0" xfId="0" applyFont="1" applyFill="1" applyAlignment="1"/>
    <xf numFmtId="0" fontId="4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indent="1"/>
    </xf>
    <xf numFmtId="0" fontId="8" fillId="3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15" fillId="2" borderId="0" xfId="0" applyFont="1" applyFill="1">
      <alignment vertical="center"/>
    </xf>
    <xf numFmtId="0" fontId="15" fillId="2" borderId="0" xfId="0" applyFont="1" applyFill="1" applyAlignment="1"/>
    <xf numFmtId="0" fontId="1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 shrinkToFit="1"/>
    </xf>
    <xf numFmtId="0" fontId="16" fillId="2" borderId="0" xfId="0" applyFont="1" applyFill="1" applyProtection="1">
      <alignment vertical="center"/>
      <protection locked="0"/>
    </xf>
    <xf numFmtId="0" fontId="15" fillId="2" borderId="1" xfId="0" applyFont="1" applyFill="1" applyBorder="1" applyAlignment="1">
      <alignment vertical="center" shrinkToFit="1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22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17" fillId="3" borderId="0" xfId="0" applyFont="1" applyFill="1" applyAlignment="1">
      <alignment vertical="top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>
      <alignment vertical="center"/>
    </xf>
    <xf numFmtId="0" fontId="19" fillId="3" borderId="0" xfId="0" applyFont="1" applyFill="1">
      <alignment vertical="center"/>
    </xf>
    <xf numFmtId="0" fontId="18" fillId="3" borderId="23" xfId="0" applyFont="1" applyFill="1" applyBorder="1" applyAlignment="1"/>
    <xf numFmtId="0" fontId="18" fillId="3" borderId="9" xfId="0" applyFont="1" applyFill="1" applyBorder="1" applyAlignment="1">
      <alignment horizontal="center" vertical="center" shrinkToFit="1"/>
    </xf>
    <xf numFmtId="0" fontId="18" fillId="3" borderId="9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8" fillId="3" borderId="23" xfId="0" applyFont="1" applyFill="1" applyBorder="1">
      <alignment vertical="center"/>
    </xf>
    <xf numFmtId="0" fontId="20" fillId="3" borderId="20" xfId="0" applyFont="1" applyFill="1" applyBorder="1" applyAlignment="1">
      <alignment vertical="top" wrapText="1"/>
    </xf>
    <xf numFmtId="0" fontId="20" fillId="3" borderId="20" xfId="0" applyFont="1" applyFill="1" applyBorder="1" applyAlignment="1">
      <alignment vertical="top"/>
    </xf>
    <xf numFmtId="176" fontId="18" fillId="3" borderId="9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shrinkToFit="1"/>
    </xf>
    <xf numFmtId="0" fontId="16" fillId="2" borderId="0" xfId="0" applyFont="1" applyFill="1" applyAlignment="1">
      <alignment vertical="center" shrinkToFit="1"/>
    </xf>
    <xf numFmtId="176" fontId="19" fillId="3" borderId="9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 shrinkToFit="1"/>
    </xf>
    <xf numFmtId="176" fontId="15" fillId="2" borderId="21" xfId="0" applyNumberFormat="1" applyFont="1" applyFill="1" applyBorder="1" applyAlignment="1">
      <alignment horizontal="center" vertical="center" shrinkToFit="1"/>
    </xf>
    <xf numFmtId="0" fontId="4" fillId="3" borderId="0" xfId="0" applyFont="1" applyFill="1" applyAlignment="1">
      <alignment vertical="top" wrapText="1"/>
    </xf>
    <xf numFmtId="0" fontId="22" fillId="3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left" vertical="center" indent="1" shrinkToFit="1"/>
      <protection locked="0"/>
    </xf>
    <xf numFmtId="0" fontId="23" fillId="4" borderId="1" xfId="0" applyFont="1" applyFill="1" applyBorder="1" applyAlignment="1" applyProtection="1">
      <alignment horizontal="left" vertical="center" indent="1" shrinkToFit="1"/>
      <protection locked="0"/>
    </xf>
    <xf numFmtId="0" fontId="8" fillId="4" borderId="10" xfId="0" applyFont="1" applyFill="1" applyBorder="1" applyAlignment="1" applyProtection="1">
      <alignment horizontal="left" vertical="top" wrapText="1" indent="1"/>
      <protection locked="0"/>
    </xf>
    <xf numFmtId="0" fontId="8" fillId="4" borderId="10" xfId="0" applyFont="1" applyFill="1" applyBorder="1" applyAlignment="1" applyProtection="1">
      <alignment horizontal="left" vertical="top" indent="1"/>
      <protection locked="0"/>
    </xf>
    <xf numFmtId="0" fontId="24" fillId="4" borderId="2" xfId="0" applyFont="1" applyFill="1" applyBorder="1" applyAlignment="1" applyProtection="1">
      <alignment horizontal="left" vertical="center" indent="1" shrinkToFit="1"/>
      <protection locked="0"/>
    </xf>
    <xf numFmtId="0" fontId="3" fillId="3" borderId="0" xfId="0" applyFont="1" applyFill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left" vertical="center" indent="1" shrinkToFit="1"/>
      <protection locked="0"/>
    </xf>
    <xf numFmtId="0" fontId="7" fillId="4" borderId="2" xfId="0" applyFont="1" applyFill="1" applyBorder="1" applyAlignment="1" applyProtection="1">
      <alignment horizontal="left" indent="1" shrinkToFit="1"/>
      <protection locked="0"/>
    </xf>
    <xf numFmtId="0" fontId="10" fillId="4" borderId="10" xfId="0" applyFont="1" applyFill="1" applyBorder="1" applyAlignment="1" applyProtection="1">
      <alignment horizontal="left" vertical="center" indent="1" shrinkToFit="1"/>
      <protection locked="0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top" wrapText="1"/>
    </xf>
    <xf numFmtId="0" fontId="4" fillId="3" borderId="1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shrinkToFit="1"/>
    </xf>
    <xf numFmtId="0" fontId="16" fillId="3" borderId="3" xfId="0" applyFont="1" applyFill="1" applyBorder="1" applyAlignment="1">
      <alignment horizontal="center" vertical="center" shrinkToFit="1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10" fillId="3" borderId="18" xfId="0" applyFont="1" applyFill="1" applyBorder="1" applyAlignment="1" applyProtection="1">
      <alignment horizontal="center" vertical="center" shrinkToFit="1"/>
      <protection locked="0"/>
    </xf>
    <xf numFmtId="0" fontId="10" fillId="3" borderId="19" xfId="0" applyFont="1" applyFill="1" applyBorder="1" applyAlignment="1" applyProtection="1">
      <alignment horizontal="center" vertical="center" shrinkToFit="1"/>
      <protection locked="0"/>
    </xf>
    <xf numFmtId="0" fontId="7" fillId="3" borderId="14" xfId="0" applyFont="1" applyFill="1" applyBorder="1" applyAlignment="1" applyProtection="1">
      <alignment horizontal="center" shrinkToFit="1"/>
      <protection locked="0"/>
    </xf>
    <xf numFmtId="0" fontId="7" fillId="3" borderId="15" xfId="0" applyFont="1" applyFill="1" applyBorder="1" applyAlignment="1" applyProtection="1">
      <alignment horizontal="center" shrinkToFit="1"/>
      <protection locked="0"/>
    </xf>
    <xf numFmtId="0" fontId="7" fillId="3" borderId="16" xfId="0" applyFont="1" applyFill="1" applyBorder="1" applyAlignment="1" applyProtection="1">
      <alignment horizontal="center" shrinkToFit="1"/>
      <protection locked="0"/>
    </xf>
    <xf numFmtId="0" fontId="13" fillId="3" borderId="2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8" fillId="3" borderId="12" xfId="0" applyFont="1" applyFill="1" applyBorder="1" applyAlignment="1" applyProtection="1">
      <alignment horizontal="center" vertical="center" shrinkToFit="1"/>
      <protection locked="0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0" fontId="8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top"/>
    </xf>
  </cellXfs>
  <cellStyles count="1">
    <cellStyle name="標準" xfId="0" builtinId="0"/>
  </cellStyles>
  <dxfs count="102"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b/>
        <i/>
        <color theme="1"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E1E1"/>
        </patternFill>
      </fill>
    </dxf>
    <dxf>
      <fill>
        <patternFill>
          <bgColor rgb="FFDDF2FF"/>
        </patternFill>
      </fill>
    </dxf>
    <dxf>
      <font>
        <strike val="0"/>
      </font>
      <fill>
        <patternFill>
          <bgColor rgb="FF92D050"/>
        </patternFill>
      </fill>
    </dxf>
    <dxf>
      <font>
        <b/>
        <i/>
        <strike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F2FF"/>
      <color rgb="FFFFE1E1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N$4" lockText="1" noThreeD="1"/>
</file>

<file path=xl/ctrlProps/ctrlProp2.xml><?xml version="1.0" encoding="utf-8"?>
<formControlPr xmlns="http://schemas.microsoft.com/office/spreadsheetml/2009/9/main" objectType="CheckBox" fmlaLink="$N$4" lockText="1" noThreeD="1"/>
</file>

<file path=xl/ctrlProps/ctrlProp3.xml><?xml version="1.0" encoding="utf-8"?>
<formControlPr xmlns="http://schemas.microsoft.com/office/spreadsheetml/2009/9/main" objectType="CheckBox" fmlaLink="$N$4" lockText="1" noThreeD="1"/>
</file>

<file path=xl/ctrlProps/ctrlProp4.xml><?xml version="1.0" encoding="utf-8"?>
<formControlPr xmlns="http://schemas.microsoft.com/office/spreadsheetml/2009/9/main" objectType="CheckBox" fmlaLink="$N$4" lockText="1" noThreeD="1"/>
</file>

<file path=xl/ctrlProps/ctrlProp5.xml><?xml version="1.0" encoding="utf-8"?>
<formControlPr xmlns="http://schemas.microsoft.com/office/spreadsheetml/2009/9/main" objectType="CheckBox" fmlaLink="$N$4" lockText="1" noThreeD="1"/>
</file>

<file path=xl/ctrlProps/ctrlProp6.xml><?xml version="1.0" encoding="utf-8"?>
<formControlPr xmlns="http://schemas.microsoft.com/office/spreadsheetml/2009/9/main" objectType="CheckBox" fmlaLink="$N$4" lockText="1" noThreeD="1"/>
</file>

<file path=xl/ctrlProps/ctrlProp7.xml><?xml version="1.0" encoding="utf-8"?>
<formControlPr xmlns="http://schemas.microsoft.com/office/spreadsheetml/2009/9/main" objectType="CheckBox" fmlaLink="$N$4" lockText="1" noThreeD="1"/>
</file>

<file path=xl/ctrlProps/ctrlProp8.xml><?xml version="1.0" encoding="utf-8"?>
<formControlPr xmlns="http://schemas.microsoft.com/office/spreadsheetml/2009/9/main" objectType="CheckBox" fmlaLink="$N$4" lockText="1" noThreeD="1"/>
</file>

<file path=xl/ctrlProps/ctrlProp9.xml><?xml version="1.0" encoding="utf-8"?>
<formControlPr xmlns="http://schemas.microsoft.com/office/spreadsheetml/2009/9/main" objectType="CheckBox" fmlaLink="$N$4" lockText="1" noThreeD="1"/>
</file>

<file path=xl/ctrlProps/ctrlProp10.xml><?xml version="1.0" encoding="utf-8"?>
<formControlPr xmlns="http://schemas.microsoft.com/office/spreadsheetml/2009/9/main" objectType="CheckBox" fmlaLink="$N$4" lockText="1" noThreeD="1"/>
</file>

<file path=xl/ctrlProps/ctrlProp11.xml><?xml version="1.0" encoding="utf-8"?>
<formControlPr xmlns="http://schemas.microsoft.com/office/spreadsheetml/2009/9/main" objectType="CheckBox" fmlaLink="$N$4" lockText="1" noThreeD="1"/>
</file>

<file path=xl/ctrlProps/ctrlProp12.xml><?xml version="1.0" encoding="utf-8"?>
<formControlPr xmlns="http://schemas.microsoft.com/office/spreadsheetml/2009/9/main" objectType="CheckBox" fmlaLink="$N$4" lockText="1" noThreeD="1"/>
</file>

<file path=xl/ctrlProps/ctrlProp13.xml><?xml version="1.0" encoding="utf-8"?>
<formControlPr xmlns="http://schemas.microsoft.com/office/spreadsheetml/2009/9/main" objectType="CheckBox" fmlaLink="$N$4" lockText="1" noThreeD="1"/>
</file>

<file path=xl/ctrlProps/ctrlProp14.xml><?xml version="1.0" encoding="utf-8"?>
<formControlPr xmlns="http://schemas.microsoft.com/office/spreadsheetml/2009/9/main" objectType="CheckBox" fmlaLink="$N$4" lockText="1" noThreeD="1"/>
</file>

<file path=xl/ctrlProps/ctrlProp15.xml><?xml version="1.0" encoding="utf-8"?>
<formControlPr xmlns="http://schemas.microsoft.com/office/spreadsheetml/2009/9/main" objectType="CheckBox" fmlaLink="$N$4" lockText="1" noThreeD="1"/>
</file>

<file path=xl/ctrlProps/ctrlProp16.xml><?xml version="1.0" encoding="utf-8"?>
<formControlPr xmlns="http://schemas.microsoft.com/office/spreadsheetml/2009/9/main" objectType="CheckBox" fmlaLink="$N$4" lockText="1" noThreeD="1"/>
</file>

<file path=xl/ctrlProps/ctrlProp17.xml><?xml version="1.0" encoding="utf-8"?>
<formControlPr xmlns="http://schemas.microsoft.com/office/spreadsheetml/2009/9/main" objectType="CheckBox" fmlaLink="$N$4" lockText="1" noThreeD="1"/>
</file>

<file path=xl/ctrlProps/ctrlProp18.xml><?xml version="1.0" encoding="utf-8"?>
<formControlPr xmlns="http://schemas.microsoft.com/office/spreadsheetml/2009/9/main" objectType="CheckBox" fmlaLink="$N$4" lockText="1" noThreeD="1"/>
</file>

<file path=xl/ctrlProps/ctrlProp19.xml><?xml version="1.0" encoding="utf-8"?>
<formControlPr xmlns="http://schemas.microsoft.com/office/spreadsheetml/2009/9/main" objectType="CheckBox" fmlaLink="$N$4" lockText="1" noThreeD="1"/>
</file>

<file path=xl/ctrlProps/ctrlProp20.xml><?xml version="1.0" encoding="utf-8"?>
<formControlPr xmlns="http://schemas.microsoft.com/office/spreadsheetml/2009/9/main" objectType="CheckBox" fmlaLink="$N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28575</xdr:rowOff>
        </xdr:from>
        <xdr:to>
          <xdr:col>9</xdr:col>
          <xdr:colOff>781050</xdr:colOff>
          <xdr:row>3</xdr:row>
          <xdr:rowOff>276225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1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オープン参加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28575</xdr:rowOff>
        </xdr:from>
        <xdr:to>
          <xdr:col>9</xdr:col>
          <xdr:colOff>781050</xdr:colOff>
          <xdr:row>3</xdr:row>
          <xdr:rowOff>276225</xdr:rowOff>
        </xdr:to>
        <xdr:sp macro="" textlink="">
          <xdr:nvSpPr>
            <xdr:cNvPr id="112641" name="Check Box 1" hidden="1">
              <a:extLst>
                <a:ext uri="{63B3BB69-23CF-44E3-9099-C40C66FF867C}">
                  <a14:compatExt spid="_x0000_s112641"/>
                </a:ext>
                <a:ext uri="{FF2B5EF4-FFF2-40B4-BE49-F238E27FC236}">
                  <a16:creationId xmlns:a16="http://schemas.microsoft.com/office/drawing/2014/main" id="{00000000-0008-0000-0200-00000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オープン参加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28575</xdr:rowOff>
        </xdr:from>
        <xdr:to>
          <xdr:col>9</xdr:col>
          <xdr:colOff>781050</xdr:colOff>
          <xdr:row>3</xdr:row>
          <xdr:rowOff>276225</xdr:rowOff>
        </xdr:to>
        <xdr:sp macro="" textlink="">
          <xdr:nvSpPr>
            <xdr:cNvPr id="116737" name="Check Box 1" hidden="1">
              <a:extLst>
                <a:ext uri="{63B3BB69-23CF-44E3-9099-C40C66FF867C}">
                  <a14:compatExt spid="_x0000_s116737"/>
                </a:ext>
                <a:ext uri="{FF2B5EF4-FFF2-40B4-BE49-F238E27FC236}">
                  <a16:creationId xmlns:a16="http://schemas.microsoft.com/office/drawing/2014/main" id="{00000000-0008-0000-0300-00000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オープン参加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28575</xdr:rowOff>
        </xdr:from>
        <xdr:to>
          <xdr:col>9</xdr:col>
          <xdr:colOff>781050</xdr:colOff>
          <xdr:row>3</xdr:row>
          <xdr:rowOff>276225</xdr:rowOff>
        </xdr:to>
        <xdr:sp macro="" textlink="">
          <xdr:nvSpPr>
            <xdr:cNvPr id="117761" name="Check Box 1" hidden="1">
              <a:extLst>
                <a:ext uri="{63B3BB69-23CF-44E3-9099-C40C66FF867C}">
                  <a14:compatExt spid="_x0000_s117761"/>
                </a:ext>
                <a:ext uri="{FF2B5EF4-FFF2-40B4-BE49-F238E27FC236}">
                  <a16:creationId xmlns:a16="http://schemas.microsoft.com/office/drawing/2014/main" id="{00000000-0008-0000-0400-00000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オープン参加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28575</xdr:rowOff>
        </xdr:from>
        <xdr:to>
          <xdr:col>9</xdr:col>
          <xdr:colOff>781050</xdr:colOff>
          <xdr:row>3</xdr:row>
          <xdr:rowOff>276225</xdr:rowOff>
        </xdr:to>
        <xdr:sp macro="" textlink="">
          <xdr:nvSpPr>
            <xdr:cNvPr id="118785" name="Check Box 1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0500-00000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オープン参加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28575</xdr:rowOff>
        </xdr:from>
        <xdr:to>
          <xdr:col>9</xdr:col>
          <xdr:colOff>781050</xdr:colOff>
          <xdr:row>3</xdr:row>
          <xdr:rowOff>276225</xdr:rowOff>
        </xdr:to>
        <xdr:sp macro=""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06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オープン参加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28575</xdr:rowOff>
        </xdr:from>
        <xdr:to>
          <xdr:col>9</xdr:col>
          <xdr:colOff>781050</xdr:colOff>
          <xdr:row>3</xdr:row>
          <xdr:rowOff>276225</xdr:rowOff>
        </xdr:to>
        <xdr:sp macro="" textlink="">
          <xdr:nvSpPr>
            <xdr:cNvPr id="120833" name="Check Box 1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0700-00000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オープン参加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28575</xdr:rowOff>
        </xdr:from>
        <xdr:to>
          <xdr:col>9</xdr:col>
          <xdr:colOff>781050</xdr:colOff>
          <xdr:row>3</xdr:row>
          <xdr:rowOff>276225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8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オープン参加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28575</xdr:rowOff>
        </xdr:from>
        <xdr:to>
          <xdr:col>9</xdr:col>
          <xdr:colOff>781050</xdr:colOff>
          <xdr:row>3</xdr:row>
          <xdr:rowOff>276225</xdr:rowOff>
        </xdr:to>
        <xdr:sp macro="" textlink="">
          <xdr:nvSpPr>
            <xdr:cNvPr id="115713" name="Check Box 1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9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オープン参加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28575</xdr:rowOff>
        </xdr:from>
        <xdr:to>
          <xdr:col>9</xdr:col>
          <xdr:colOff>781050</xdr:colOff>
          <xdr:row>3</xdr:row>
          <xdr:rowOff>276225</xdr:rowOff>
        </xdr:to>
        <xdr:sp macro="" textlink="">
          <xdr:nvSpPr>
            <xdr:cNvPr id="113665" name="Check Box 1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0A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オープン参加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28575</xdr:rowOff>
        </xdr:from>
        <xdr:to>
          <xdr:col>9</xdr:col>
          <xdr:colOff>781050</xdr:colOff>
          <xdr:row>3</xdr:row>
          <xdr:rowOff>276225</xdr:rowOff>
        </xdr:to>
        <xdr:sp macro="" textlink="">
          <xdr:nvSpPr>
            <xdr:cNvPr id="89089" name="Check Box 1" hidden="1">
              <a:extLst>
                <a:ext uri="{63B3BB69-23CF-44E3-9099-C40C66FF867C}">
                  <a14:compatExt spid="_x0000_s89089"/>
                </a:ext>
                <a:ext uri="{FF2B5EF4-FFF2-40B4-BE49-F238E27FC236}">
                  <a16:creationId xmlns:a16="http://schemas.microsoft.com/office/drawing/2014/main" id="{00000000-0008-0000-0B00-00000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オープン参加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28575</xdr:rowOff>
        </xdr:from>
        <xdr:to>
          <xdr:col>9</xdr:col>
          <xdr:colOff>781050</xdr:colOff>
          <xdr:row>3</xdr:row>
          <xdr:rowOff>276225</xdr:rowOff>
        </xdr:to>
        <xdr:sp macro="" textlink="">
          <xdr:nvSpPr>
            <xdr:cNvPr id="121857" name="Check Box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0C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オープン参加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28575</xdr:rowOff>
        </xdr:from>
        <xdr:to>
          <xdr:col>9</xdr:col>
          <xdr:colOff>781050</xdr:colOff>
          <xdr:row>3</xdr:row>
          <xdr:rowOff>276225</xdr:rowOff>
        </xdr:to>
        <xdr:sp macro="" textlink="">
          <xdr:nvSpPr>
            <xdr:cNvPr id="126977" name="Check Box 1" hidden="1">
              <a:extLst>
                <a:ext uri="{63B3BB69-23CF-44E3-9099-C40C66FF867C}">
                  <a14:compatExt spid="_x0000_s126977"/>
                </a:ext>
                <a:ext uri="{FF2B5EF4-FFF2-40B4-BE49-F238E27FC236}">
                  <a16:creationId xmlns:a16="http://schemas.microsoft.com/office/drawing/2014/main" id="{00000000-0008-0000-0D00-000001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オープン参加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28575</xdr:rowOff>
        </xdr:from>
        <xdr:to>
          <xdr:col>9</xdr:col>
          <xdr:colOff>781050</xdr:colOff>
          <xdr:row>3</xdr:row>
          <xdr:rowOff>276225</xdr:rowOff>
        </xdr:to>
        <xdr:sp macro="" textlink="">
          <xdr:nvSpPr>
            <xdr:cNvPr id="128001" name="Check Box 1" hidden="1">
              <a:extLst>
                <a:ext uri="{63B3BB69-23CF-44E3-9099-C40C66FF867C}">
                  <a14:compatExt spid="_x0000_s128001"/>
                </a:ext>
                <a:ext uri="{FF2B5EF4-FFF2-40B4-BE49-F238E27FC236}">
                  <a16:creationId xmlns:a16="http://schemas.microsoft.com/office/drawing/2014/main" id="{00000000-0008-0000-0E00-000001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オープン参加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28575</xdr:rowOff>
        </xdr:from>
        <xdr:to>
          <xdr:col>9</xdr:col>
          <xdr:colOff>781050</xdr:colOff>
          <xdr:row>3</xdr:row>
          <xdr:rowOff>276225</xdr:rowOff>
        </xdr:to>
        <xdr:sp macro="" textlink="">
          <xdr:nvSpPr>
            <xdr:cNvPr id="129025" name="Check Box 1" hidden="1">
              <a:extLst>
                <a:ext uri="{63B3BB69-23CF-44E3-9099-C40C66FF867C}">
                  <a14:compatExt spid="_x0000_s129025"/>
                </a:ext>
                <a:ext uri="{FF2B5EF4-FFF2-40B4-BE49-F238E27FC236}">
                  <a16:creationId xmlns:a16="http://schemas.microsoft.com/office/drawing/2014/main" id="{00000000-0008-0000-0F00-000001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オープン参加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28575</xdr:rowOff>
        </xdr:from>
        <xdr:to>
          <xdr:col>9</xdr:col>
          <xdr:colOff>781050</xdr:colOff>
          <xdr:row>3</xdr:row>
          <xdr:rowOff>276225</xdr:rowOff>
        </xdr:to>
        <xdr:sp macro="" textlink="">
          <xdr:nvSpPr>
            <xdr:cNvPr id="130049" name="Check Box 1" hidden="1">
              <a:extLst>
                <a:ext uri="{63B3BB69-23CF-44E3-9099-C40C66FF867C}">
                  <a14:compatExt spid="_x0000_s130049"/>
                </a:ext>
                <a:ext uri="{FF2B5EF4-FFF2-40B4-BE49-F238E27FC236}">
                  <a16:creationId xmlns:a16="http://schemas.microsoft.com/office/drawing/2014/main" id="{00000000-0008-0000-1000-000001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オープン参加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28575</xdr:rowOff>
        </xdr:from>
        <xdr:to>
          <xdr:col>9</xdr:col>
          <xdr:colOff>781050</xdr:colOff>
          <xdr:row>3</xdr:row>
          <xdr:rowOff>276225</xdr:rowOff>
        </xdr:to>
        <xdr:sp macro="" textlink="">
          <xdr:nvSpPr>
            <xdr:cNvPr id="131073" name="Check Box 1" hidden="1">
              <a:extLst>
                <a:ext uri="{63B3BB69-23CF-44E3-9099-C40C66FF867C}">
                  <a14:compatExt spid="_x0000_s131073"/>
                </a:ext>
                <a:ext uri="{FF2B5EF4-FFF2-40B4-BE49-F238E27FC236}">
                  <a16:creationId xmlns:a16="http://schemas.microsoft.com/office/drawing/2014/main" id="{00000000-0008-0000-1100-000001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オープン参加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28575</xdr:rowOff>
        </xdr:from>
        <xdr:to>
          <xdr:col>9</xdr:col>
          <xdr:colOff>781050</xdr:colOff>
          <xdr:row>3</xdr:row>
          <xdr:rowOff>276225</xdr:rowOff>
        </xdr:to>
        <xdr:sp macro="" textlink="">
          <xdr:nvSpPr>
            <xdr:cNvPr id="123905" name="Check Box 1" hidden="1">
              <a:extLst>
                <a:ext uri="{63B3BB69-23CF-44E3-9099-C40C66FF867C}">
                  <a14:compatExt spid="_x0000_s123905"/>
                </a:ext>
                <a:ext uri="{FF2B5EF4-FFF2-40B4-BE49-F238E27FC236}">
                  <a16:creationId xmlns:a16="http://schemas.microsoft.com/office/drawing/2014/main" id="{00000000-0008-0000-1200-000001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オープン参加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28575</xdr:rowOff>
        </xdr:from>
        <xdr:to>
          <xdr:col>9</xdr:col>
          <xdr:colOff>781050</xdr:colOff>
          <xdr:row>3</xdr:row>
          <xdr:rowOff>276225</xdr:rowOff>
        </xdr:to>
        <xdr:sp macro="" textlink="">
          <xdr:nvSpPr>
            <xdr:cNvPr id="124929" name="Check Box 1" hidden="1">
              <a:extLst>
                <a:ext uri="{63B3BB69-23CF-44E3-9099-C40C66FF867C}">
                  <a14:compatExt spid="_x0000_s124929"/>
                </a:ext>
                <a:ext uri="{FF2B5EF4-FFF2-40B4-BE49-F238E27FC236}">
                  <a16:creationId xmlns:a16="http://schemas.microsoft.com/office/drawing/2014/main" id="{00000000-0008-0000-1300-00000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オープン参加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</xdr:row>
          <xdr:rowOff>28575</xdr:rowOff>
        </xdr:from>
        <xdr:to>
          <xdr:col>9</xdr:col>
          <xdr:colOff>781050</xdr:colOff>
          <xdr:row>3</xdr:row>
          <xdr:rowOff>276225</xdr:rowOff>
        </xdr:to>
        <xdr:sp macro="" textlink="">
          <xdr:nvSpPr>
            <xdr:cNvPr id="125953" name="Check Box 1" hidden="1">
              <a:extLst>
                <a:ext uri="{63B3BB69-23CF-44E3-9099-C40C66FF867C}">
                  <a14:compatExt spid="_x0000_s125953"/>
                </a:ext>
                <a:ext uri="{FF2B5EF4-FFF2-40B4-BE49-F238E27FC236}">
                  <a16:creationId xmlns:a16="http://schemas.microsoft.com/office/drawing/2014/main" id="{00000000-0008-0000-1400-000001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オープン参加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Y32"/>
  <sheetViews>
    <sheetView zoomScaleNormal="100" workbookViewId="0">
      <selection activeCell="C7" sqref="C7:J7"/>
    </sheetView>
  </sheetViews>
  <sheetFormatPr defaultRowHeight="13.5" x14ac:dyDescent="0.15"/>
  <cols>
    <col min="1" max="1" width="2.625" style="2" customWidth="1"/>
    <col min="2" max="2" width="16.625" style="2" customWidth="1"/>
    <col min="3" max="3" width="6.625" style="2" customWidth="1"/>
    <col min="4" max="4" width="3.625" style="2" customWidth="1"/>
    <col min="5" max="5" width="8.625" style="2" customWidth="1"/>
    <col min="6" max="6" width="2.625" style="2" customWidth="1"/>
    <col min="7" max="7" width="6.625" style="2" customWidth="1"/>
    <col min="8" max="8" width="3.625" style="2" customWidth="1"/>
    <col min="9" max="9" width="8.625" style="2" customWidth="1"/>
    <col min="10" max="10" width="24.625" style="2" customWidth="1"/>
    <col min="11" max="11" width="2.625" style="2" customWidth="1"/>
    <col min="12" max="12" width="9" style="2"/>
    <col min="13" max="20" width="4.625" style="17" hidden="1" customWidth="1"/>
    <col min="21" max="25" width="9" style="17"/>
    <col min="26" max="16384" width="9" style="2"/>
  </cols>
  <sheetData>
    <row r="1" spans="1: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5" ht="20.100000000000001" customHeight="1" x14ac:dyDescent="0.15">
      <c r="A2" s="1"/>
      <c r="B2" s="65" t="s">
        <v>56</v>
      </c>
      <c r="C2" s="65"/>
      <c r="D2" s="65"/>
      <c r="E2" s="65"/>
      <c r="F2" s="65"/>
      <c r="G2" s="65"/>
      <c r="H2" s="65"/>
      <c r="I2" s="65"/>
      <c r="J2" s="65"/>
      <c r="K2" s="1"/>
    </row>
    <row r="3" spans="1:25" ht="27.95" customHeight="1" x14ac:dyDescent="0.15">
      <c r="A3" s="1"/>
      <c r="B3" s="61" t="s">
        <v>57</v>
      </c>
      <c r="C3" s="61"/>
      <c r="D3" s="61"/>
      <c r="E3" s="61"/>
      <c r="F3" s="61"/>
      <c r="G3" s="61"/>
      <c r="H3" s="61"/>
      <c r="I3" s="61"/>
      <c r="J3" s="61"/>
      <c r="K3" s="1"/>
    </row>
    <row r="4" spans="1:25" ht="27.95" customHeight="1" x14ac:dyDescent="0.15">
      <c r="A4" s="1"/>
      <c r="B4" s="61" t="s">
        <v>54</v>
      </c>
      <c r="C4" s="61"/>
      <c r="D4" s="61"/>
      <c r="E4" s="61"/>
      <c r="F4" s="61"/>
      <c r="G4" s="61"/>
      <c r="H4" s="61"/>
      <c r="I4" s="61"/>
      <c r="J4" s="61"/>
      <c r="K4" s="1"/>
    </row>
    <row r="5" spans="1:25" ht="15.9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25" ht="36" customHeight="1" x14ac:dyDescent="0.15">
      <c r="A6" s="1"/>
      <c r="B6" s="21" t="s">
        <v>8</v>
      </c>
      <c r="C6" s="62"/>
      <c r="D6" s="62"/>
      <c r="E6" s="62"/>
      <c r="F6" s="62"/>
      <c r="G6" s="62"/>
      <c r="H6" s="62"/>
      <c r="I6" s="62"/>
      <c r="J6" s="62"/>
      <c r="K6" s="1"/>
    </row>
    <row r="7" spans="1:25" ht="36" customHeight="1" x14ac:dyDescent="0.15">
      <c r="A7" s="1"/>
      <c r="B7" s="21" t="s">
        <v>43</v>
      </c>
      <c r="C7" s="56"/>
      <c r="D7" s="56"/>
      <c r="E7" s="56"/>
      <c r="F7" s="56"/>
      <c r="G7" s="56"/>
      <c r="H7" s="56"/>
      <c r="I7" s="56"/>
      <c r="J7" s="56"/>
      <c r="K7" s="1"/>
    </row>
    <row r="8" spans="1:25" ht="9.9499999999999993" customHeight="1" x14ac:dyDescent="0.15">
      <c r="A8" s="1"/>
      <c r="B8" s="22"/>
      <c r="C8" s="23"/>
      <c r="D8" s="23"/>
      <c r="E8" s="23"/>
      <c r="F8" s="23"/>
      <c r="G8" s="23"/>
      <c r="H8" s="23"/>
      <c r="I8" s="23"/>
      <c r="J8" s="23"/>
      <c r="K8" s="1"/>
    </row>
    <row r="9" spans="1:25" s="7" customFormat="1" ht="18" customHeight="1" x14ac:dyDescent="0.15">
      <c r="A9" s="5"/>
      <c r="B9" s="6" t="s">
        <v>1</v>
      </c>
      <c r="C9" s="63"/>
      <c r="D9" s="63"/>
      <c r="E9" s="63"/>
      <c r="F9" s="63"/>
      <c r="G9" s="63"/>
      <c r="H9" s="63"/>
      <c r="I9" s="63"/>
      <c r="J9" s="63"/>
      <c r="K9" s="5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32.1" customHeight="1" x14ac:dyDescent="0.15">
      <c r="A10" s="1"/>
      <c r="B10" s="8" t="s">
        <v>3</v>
      </c>
      <c r="C10" s="64"/>
      <c r="D10" s="64"/>
      <c r="E10" s="64"/>
      <c r="F10" s="64"/>
      <c r="G10" s="64"/>
      <c r="H10" s="64"/>
      <c r="I10" s="64"/>
      <c r="J10" s="64"/>
      <c r="K10" s="1"/>
    </row>
    <row r="11" spans="1:25" ht="18" customHeight="1" x14ac:dyDescent="0.15">
      <c r="A11" s="1"/>
      <c r="B11" s="9" t="s">
        <v>10</v>
      </c>
      <c r="C11" s="60"/>
      <c r="D11" s="60"/>
      <c r="E11" s="60"/>
      <c r="F11" s="60"/>
      <c r="G11" s="60"/>
      <c r="H11" s="60"/>
      <c r="I11" s="60"/>
      <c r="J11" s="60"/>
      <c r="K11" s="1"/>
    </row>
    <row r="12" spans="1:25" ht="36" customHeight="1" x14ac:dyDescent="0.15">
      <c r="A12" s="1"/>
      <c r="B12" s="10" t="s">
        <v>7</v>
      </c>
      <c r="C12" s="58"/>
      <c r="D12" s="58"/>
      <c r="E12" s="59"/>
      <c r="F12" s="59"/>
      <c r="G12" s="59"/>
      <c r="H12" s="59"/>
      <c r="I12" s="59"/>
      <c r="J12" s="59"/>
      <c r="K12" s="1"/>
    </row>
    <row r="13" spans="1:25" ht="24" customHeight="1" x14ac:dyDescent="0.15">
      <c r="A13" s="1"/>
      <c r="B13" s="11" t="s">
        <v>6</v>
      </c>
      <c r="C13" s="57"/>
      <c r="D13" s="57"/>
      <c r="E13" s="57"/>
      <c r="F13" s="57"/>
      <c r="G13" s="57"/>
      <c r="H13" s="57"/>
      <c r="I13" s="57"/>
      <c r="J13" s="57"/>
      <c r="K13" s="1"/>
    </row>
    <row r="14" spans="1:25" ht="9.9499999999999993" customHeight="1" x14ac:dyDescent="0.15">
      <c r="A14" s="1"/>
      <c r="B14" s="12"/>
      <c r="C14" s="13"/>
      <c r="D14" s="13"/>
      <c r="E14" s="13"/>
      <c r="F14" s="13"/>
      <c r="G14" s="13"/>
      <c r="H14" s="13"/>
      <c r="I14" s="13"/>
      <c r="J14" s="13"/>
      <c r="K14" s="1"/>
    </row>
    <row r="15" spans="1:25" s="7" customFormat="1" ht="18" customHeight="1" x14ac:dyDescent="0.15">
      <c r="A15" s="5"/>
      <c r="B15" s="6" t="s">
        <v>1</v>
      </c>
      <c r="C15" s="63"/>
      <c r="D15" s="63"/>
      <c r="E15" s="63"/>
      <c r="F15" s="63"/>
      <c r="G15" s="63"/>
      <c r="H15" s="63"/>
      <c r="I15" s="63"/>
      <c r="J15" s="63"/>
      <c r="K15" s="5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32.1" customHeight="1" x14ac:dyDescent="0.15">
      <c r="A16" s="1"/>
      <c r="B16" s="8" t="s">
        <v>4</v>
      </c>
      <c r="C16" s="64"/>
      <c r="D16" s="64"/>
      <c r="E16" s="64"/>
      <c r="F16" s="64"/>
      <c r="G16" s="64"/>
      <c r="H16" s="64"/>
      <c r="I16" s="64"/>
      <c r="J16" s="64"/>
      <c r="K16" s="1"/>
    </row>
    <row r="17" spans="1:23" ht="24" customHeight="1" x14ac:dyDescent="0.15">
      <c r="A17" s="1"/>
      <c r="B17" s="11" t="s">
        <v>6</v>
      </c>
      <c r="C17" s="56"/>
      <c r="D17" s="56"/>
      <c r="E17" s="56"/>
      <c r="F17" s="56"/>
      <c r="G17" s="56"/>
      <c r="H17" s="56"/>
      <c r="I17" s="56"/>
      <c r="J17" s="56"/>
      <c r="K17" s="1"/>
    </row>
    <row r="18" spans="1:23" ht="24" customHeight="1" x14ac:dyDescent="0.15">
      <c r="A18" s="1"/>
      <c r="B18" s="11" t="s">
        <v>5</v>
      </c>
      <c r="C18" s="57"/>
      <c r="D18" s="57"/>
      <c r="E18" s="57"/>
      <c r="F18" s="57"/>
      <c r="G18" s="57"/>
      <c r="H18" s="57"/>
      <c r="I18" s="57"/>
      <c r="J18" s="57"/>
      <c r="K18" s="1"/>
    </row>
    <row r="19" spans="1:23" ht="53.2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23" ht="14.1" customHeight="1" x14ac:dyDescent="0.15">
      <c r="A20" s="1"/>
      <c r="B20" s="36" t="s">
        <v>39</v>
      </c>
      <c r="C20" s="37" t="s">
        <v>40</v>
      </c>
      <c r="D20" s="37"/>
      <c r="E20" s="37"/>
      <c r="F20" s="38"/>
      <c r="G20" s="37" t="s">
        <v>42</v>
      </c>
      <c r="H20" s="37"/>
      <c r="I20" s="37"/>
      <c r="J20" s="1"/>
      <c r="K20" s="1"/>
    </row>
    <row r="21" spans="1:23" ht="14.1" customHeight="1" x14ac:dyDescent="0.15">
      <c r="A21" s="1"/>
      <c r="B21" s="39"/>
      <c r="C21" s="40" t="s">
        <v>41</v>
      </c>
      <c r="D21" s="41"/>
      <c r="E21" s="42" t="s">
        <v>9</v>
      </c>
      <c r="F21" s="38"/>
      <c r="G21" s="40" t="s">
        <v>41</v>
      </c>
      <c r="H21" s="41"/>
      <c r="I21" s="42" t="s">
        <v>9</v>
      </c>
      <c r="J21" s="1"/>
      <c r="K21" s="1"/>
      <c r="M21" s="27"/>
      <c r="N21" s="27" t="s">
        <v>15</v>
      </c>
      <c r="O21" s="27"/>
      <c r="P21" s="27"/>
      <c r="Q21" s="27"/>
      <c r="R21" s="27" t="s">
        <v>15</v>
      </c>
      <c r="S21" s="27"/>
      <c r="T21" s="27"/>
      <c r="U21" s="27"/>
      <c r="V21" s="27"/>
      <c r="W21" s="27"/>
    </row>
    <row r="22" spans="1:23" ht="15.95" customHeight="1" x14ac:dyDescent="0.15">
      <c r="A22" s="1"/>
      <c r="B22" s="43"/>
      <c r="C22" s="41" t="s">
        <v>18</v>
      </c>
      <c r="D22" s="46" t="str">
        <f ca="1">IFERROR($M22,"")</f>
        <v>Ａ</v>
      </c>
      <c r="E22" s="49" t="str">
        <f ca="1">$P22</f>
        <v/>
      </c>
      <c r="F22" s="44" t="s">
        <v>17</v>
      </c>
      <c r="G22" s="41" t="s">
        <v>28</v>
      </c>
      <c r="H22" s="46">
        <f ca="1">IFERROR($Q22,"")</f>
        <v>0</v>
      </c>
      <c r="I22" s="49" t="str">
        <f ca="1">$T22</f>
        <v/>
      </c>
      <c r="J22" s="35"/>
      <c r="K22" s="1"/>
      <c r="M22" s="53" t="str" cm="1">
        <f t="array" aca="1" ref="M22" ca="1">INDIRECT($C22&amp;"!F4",TRUE)</f>
        <v>Ａ</v>
      </c>
      <c r="N22" s="29" t="b" cm="1">
        <f t="array" aca="1" ref="N22" ca="1">INDIRECT($C22&amp;"!O4",TRUE)</f>
        <v>0</v>
      </c>
      <c r="O22" s="31" cm="1">
        <f t="array" aca="1" ref="O22" ca="1">IFERROR(INDIRECT($C22&amp;"!P4",TRUE),0)</f>
        <v>0</v>
      </c>
      <c r="P22" s="32" t="str">
        <f ca="1">IF($O22&gt;0,IF($N22,"OK","NGあり"),"")</f>
        <v/>
      </c>
      <c r="Q22" s="53" cm="1">
        <f t="array" aca="1" ref="Q22" ca="1">INDIRECT($G22&amp;"!F4",TRUE)</f>
        <v>0</v>
      </c>
      <c r="R22" s="29" t="b" cm="1">
        <f t="array" aca="1" ref="R22" ca="1">INDIRECT($G22&amp;"!O4",TRUE)</f>
        <v>0</v>
      </c>
      <c r="S22" s="31" cm="1">
        <f t="array" aca="1" ref="S22" ca="1">IFERROR(INDIRECT($G22&amp;"!P4",TRUE),0)</f>
        <v>0</v>
      </c>
      <c r="T22" s="32" t="str">
        <f ca="1">IF($S22&gt;0,IF($R22,"OK","NGあり"),"")</f>
        <v/>
      </c>
      <c r="U22" s="27"/>
      <c r="V22" s="27"/>
      <c r="W22" s="27"/>
    </row>
    <row r="23" spans="1:23" ht="15.95" customHeight="1" x14ac:dyDescent="0.15">
      <c r="A23" s="1"/>
      <c r="B23" s="43"/>
      <c r="C23" s="41" t="s">
        <v>19</v>
      </c>
      <c r="D23" s="46" t="str">
        <f t="shared" ref="D23:D31" ca="1" si="0">IFERROR($M23,"")</f>
        <v>Ｂ</v>
      </c>
      <c r="E23" s="49" t="str">
        <f t="shared" ref="E23:E31" ca="1" si="1">$P23</f>
        <v/>
      </c>
      <c r="F23" s="45"/>
      <c r="G23" s="41" t="s">
        <v>29</v>
      </c>
      <c r="H23" s="46" t="str">
        <f t="shared" ref="H23:H31" ca="1" si="2">IFERROR($Q23,"")</f>
        <v>Ｂ</v>
      </c>
      <c r="I23" s="49" t="str">
        <f t="shared" ref="I23:I31" ca="1" si="3">$T23</f>
        <v/>
      </c>
      <c r="J23" s="35"/>
      <c r="K23" s="1"/>
      <c r="M23" s="53" t="str" cm="1">
        <f t="array" aca="1" ref="M23" ca="1">INDIRECT($C23&amp;"!F4",TRUE)</f>
        <v>Ｂ</v>
      </c>
      <c r="N23" s="29" t="b" cm="1">
        <f t="array" aca="1" ref="N23" ca="1">INDIRECT($C23&amp;"!O4",TRUE)</f>
        <v>0</v>
      </c>
      <c r="O23" s="31" cm="1">
        <f t="array" aca="1" ref="O23" ca="1">IFERROR(INDIRECT($C23&amp;"!P4",TRUE),0)</f>
        <v>0</v>
      </c>
      <c r="P23" s="32" t="str">
        <f t="shared" ref="P23:P31" ca="1" si="4">IF($O23&gt;0,IF($N23,"OK","NGあり"),"")</f>
        <v/>
      </c>
      <c r="Q23" s="53" t="str" cm="1">
        <f t="array" aca="1" ref="Q23" ca="1">INDIRECT($G23&amp;"!F4",TRUE)</f>
        <v>Ｂ</v>
      </c>
      <c r="R23" s="29" t="b" cm="1">
        <f t="array" aca="1" ref="R23" ca="1">INDIRECT($G23&amp;"!O4",TRUE)</f>
        <v>0</v>
      </c>
      <c r="S23" s="31" cm="1">
        <f t="array" aca="1" ref="S23" ca="1">IFERROR(INDIRECT($G23&amp;"!P4",TRUE),0)</f>
        <v>0</v>
      </c>
      <c r="T23" s="32" t="str">
        <f t="shared" ref="T23:T31" ca="1" si="5">IF($S23&gt;0,IF($R23,"OK","NGあり"),"")</f>
        <v/>
      </c>
      <c r="U23" s="27"/>
      <c r="V23" s="27"/>
      <c r="W23" s="27"/>
    </row>
    <row r="24" spans="1:23" ht="15.95" customHeight="1" x14ac:dyDescent="0.15">
      <c r="A24" s="1"/>
      <c r="B24" s="43"/>
      <c r="C24" s="41" t="s">
        <v>20</v>
      </c>
      <c r="D24" s="46" t="str">
        <f t="shared" ca="1" si="0"/>
        <v>Ｃ</v>
      </c>
      <c r="E24" s="49" t="str">
        <f t="shared" ca="1" si="1"/>
        <v/>
      </c>
      <c r="F24" s="44" t="s">
        <v>17</v>
      </c>
      <c r="G24" s="41" t="s">
        <v>30</v>
      </c>
      <c r="H24" s="46" t="str">
        <f t="shared" ca="1" si="2"/>
        <v>Ｃ</v>
      </c>
      <c r="I24" s="49" t="str">
        <f t="shared" ca="1" si="3"/>
        <v/>
      </c>
      <c r="J24" s="35"/>
      <c r="K24" s="1"/>
      <c r="M24" s="53" t="str" cm="1">
        <f t="array" aca="1" ref="M24" ca="1">INDIRECT($C24&amp;"!F4",TRUE)</f>
        <v>Ｃ</v>
      </c>
      <c r="N24" s="29" t="b" cm="1">
        <f t="array" aca="1" ref="N24" ca="1">INDIRECT($C24&amp;"!O4",TRUE)</f>
        <v>0</v>
      </c>
      <c r="O24" s="31" cm="1">
        <f t="array" aca="1" ref="O24" ca="1">IFERROR(INDIRECT($C24&amp;"!P4",TRUE),0)</f>
        <v>0</v>
      </c>
      <c r="P24" s="32" t="str">
        <f t="shared" ca="1" si="4"/>
        <v/>
      </c>
      <c r="Q24" s="53" t="str" cm="1">
        <f t="array" aca="1" ref="Q24" ca="1">INDIRECT($G24&amp;"!F4",TRUE)</f>
        <v>Ｃ</v>
      </c>
      <c r="R24" s="29" t="b" cm="1">
        <f t="array" aca="1" ref="R24" ca="1">INDIRECT($G24&amp;"!O4",TRUE)</f>
        <v>0</v>
      </c>
      <c r="S24" s="31" cm="1">
        <f t="array" aca="1" ref="S24" ca="1">IFERROR(INDIRECT($G24&amp;"!P4",TRUE),0)</f>
        <v>0</v>
      </c>
      <c r="T24" s="32" t="str">
        <f t="shared" ca="1" si="5"/>
        <v/>
      </c>
      <c r="U24" s="27"/>
      <c r="V24" s="27"/>
      <c r="W24" s="27"/>
    </row>
    <row r="25" spans="1:23" ht="15.95" customHeight="1" x14ac:dyDescent="0.15">
      <c r="A25" s="1"/>
      <c r="B25" s="43"/>
      <c r="C25" s="41" t="s">
        <v>21</v>
      </c>
      <c r="D25" s="46" t="str">
        <f t="shared" ca="1" si="0"/>
        <v>Ｄ</v>
      </c>
      <c r="E25" s="49" t="str">
        <f t="shared" ca="1" si="1"/>
        <v/>
      </c>
      <c r="F25" s="45"/>
      <c r="G25" s="41" t="s">
        <v>31</v>
      </c>
      <c r="H25" s="46" t="str">
        <f t="shared" ca="1" si="2"/>
        <v>Ｄ</v>
      </c>
      <c r="I25" s="49" t="str">
        <f t="shared" ca="1" si="3"/>
        <v/>
      </c>
      <c r="J25" s="35"/>
      <c r="K25" s="1"/>
      <c r="M25" s="53" t="str" cm="1">
        <f t="array" aca="1" ref="M25" ca="1">INDIRECT($C25&amp;"!F4",TRUE)</f>
        <v>Ｄ</v>
      </c>
      <c r="N25" s="29" t="b" cm="1">
        <f t="array" aca="1" ref="N25" ca="1">INDIRECT($C25&amp;"!O4",TRUE)</f>
        <v>0</v>
      </c>
      <c r="O25" s="31" cm="1">
        <f t="array" aca="1" ref="O25" ca="1">IFERROR(INDIRECT($C25&amp;"!P4",TRUE),0)</f>
        <v>0</v>
      </c>
      <c r="P25" s="32" t="str">
        <f t="shared" ca="1" si="4"/>
        <v/>
      </c>
      <c r="Q25" s="53" t="str" cm="1">
        <f t="array" aca="1" ref="Q25" ca="1">INDIRECT($G25&amp;"!F4",TRUE)</f>
        <v>Ｄ</v>
      </c>
      <c r="R25" s="29" t="b" cm="1">
        <f t="array" aca="1" ref="R25" ca="1">INDIRECT($G25&amp;"!O4",TRUE)</f>
        <v>0</v>
      </c>
      <c r="S25" s="31" cm="1">
        <f t="array" aca="1" ref="S25" ca="1">IFERROR(INDIRECT($G25&amp;"!P4",TRUE),0)</f>
        <v>0</v>
      </c>
      <c r="T25" s="32" t="str">
        <f t="shared" ca="1" si="5"/>
        <v/>
      </c>
      <c r="U25" s="27"/>
      <c r="V25" s="27"/>
      <c r="W25" s="27"/>
    </row>
    <row r="26" spans="1:23" ht="15.95" customHeight="1" x14ac:dyDescent="0.15">
      <c r="A26" s="1"/>
      <c r="B26" s="43"/>
      <c r="C26" s="41" t="s">
        <v>22</v>
      </c>
      <c r="D26" s="46" t="str">
        <f t="shared" ca="1" si="0"/>
        <v>Ｅ</v>
      </c>
      <c r="E26" s="49" t="str">
        <f t="shared" ca="1" si="1"/>
        <v/>
      </c>
      <c r="F26" s="44" t="s">
        <v>17</v>
      </c>
      <c r="G26" s="41" t="s">
        <v>32</v>
      </c>
      <c r="H26" s="46" t="str">
        <f t="shared" ca="1" si="2"/>
        <v>Ｅ</v>
      </c>
      <c r="I26" s="49" t="str">
        <f t="shared" ca="1" si="3"/>
        <v/>
      </c>
      <c r="J26" s="35"/>
      <c r="K26" s="1"/>
      <c r="M26" s="53" t="str" cm="1">
        <f t="array" aca="1" ref="M26" ca="1">INDIRECT($C26&amp;"!F4",TRUE)</f>
        <v>Ｅ</v>
      </c>
      <c r="N26" s="29" t="b" cm="1">
        <f t="array" aca="1" ref="N26" ca="1">INDIRECT($C26&amp;"!O4",TRUE)</f>
        <v>0</v>
      </c>
      <c r="O26" s="31" cm="1">
        <f t="array" aca="1" ref="O26" ca="1">IFERROR(INDIRECT($C26&amp;"!P4",TRUE),0)</f>
        <v>0</v>
      </c>
      <c r="P26" s="32" t="str">
        <f t="shared" ca="1" si="4"/>
        <v/>
      </c>
      <c r="Q26" s="53" t="str" cm="1">
        <f t="array" aca="1" ref="Q26" ca="1">INDIRECT($G26&amp;"!F4",TRUE)</f>
        <v>Ｅ</v>
      </c>
      <c r="R26" s="29" t="b" cm="1">
        <f t="array" aca="1" ref="R26" ca="1">INDIRECT($G26&amp;"!O4",TRUE)</f>
        <v>0</v>
      </c>
      <c r="S26" s="31" cm="1">
        <f t="array" aca="1" ref="S26" ca="1">IFERROR(INDIRECT($G26&amp;"!P4",TRUE),0)</f>
        <v>0</v>
      </c>
      <c r="T26" s="32" t="str">
        <f t="shared" ca="1" si="5"/>
        <v/>
      </c>
      <c r="U26" s="27"/>
      <c r="V26" s="27"/>
      <c r="W26" s="27"/>
    </row>
    <row r="27" spans="1:23" ht="15.95" customHeight="1" x14ac:dyDescent="0.15">
      <c r="A27" s="1"/>
      <c r="B27" s="43"/>
      <c r="C27" s="41" t="s">
        <v>23</v>
      </c>
      <c r="D27" s="46" t="str">
        <f t="shared" ca="1" si="0"/>
        <v>Ｆ</v>
      </c>
      <c r="E27" s="49" t="str">
        <f t="shared" ca="1" si="1"/>
        <v/>
      </c>
      <c r="F27" s="45"/>
      <c r="G27" s="41" t="s">
        <v>33</v>
      </c>
      <c r="H27" s="46" t="str">
        <f t="shared" ca="1" si="2"/>
        <v>Ｆ</v>
      </c>
      <c r="I27" s="49" t="str">
        <f t="shared" ca="1" si="3"/>
        <v/>
      </c>
      <c r="J27" s="35"/>
      <c r="K27" s="1"/>
      <c r="M27" s="53" t="str" cm="1">
        <f t="array" aca="1" ref="M27" ca="1">INDIRECT($C27&amp;"!F4",TRUE)</f>
        <v>Ｆ</v>
      </c>
      <c r="N27" s="29" t="b" cm="1">
        <f t="array" aca="1" ref="N27" ca="1">INDIRECT($C27&amp;"!O4",TRUE)</f>
        <v>0</v>
      </c>
      <c r="O27" s="31" cm="1">
        <f t="array" aca="1" ref="O27" ca="1">IFERROR(INDIRECT($C27&amp;"!P4",TRUE),0)</f>
        <v>0</v>
      </c>
      <c r="P27" s="32" t="str">
        <f t="shared" ca="1" si="4"/>
        <v/>
      </c>
      <c r="Q27" s="53" t="str" cm="1">
        <f t="array" aca="1" ref="Q27" ca="1">INDIRECT($G27&amp;"!F4",TRUE)</f>
        <v>Ｆ</v>
      </c>
      <c r="R27" s="29" t="b" cm="1">
        <f t="array" aca="1" ref="R27" ca="1">INDIRECT($G27&amp;"!O4",TRUE)</f>
        <v>0</v>
      </c>
      <c r="S27" s="31" cm="1">
        <f t="array" aca="1" ref="S27" ca="1">IFERROR(INDIRECT($G27&amp;"!P4",TRUE),0)</f>
        <v>0</v>
      </c>
      <c r="T27" s="32" t="str">
        <f t="shared" ca="1" si="5"/>
        <v/>
      </c>
      <c r="U27" s="27"/>
      <c r="V27" s="27"/>
      <c r="W27" s="27"/>
    </row>
    <row r="28" spans="1:23" ht="15.95" customHeight="1" x14ac:dyDescent="0.15">
      <c r="A28" s="1"/>
      <c r="B28" s="43"/>
      <c r="C28" s="41" t="s">
        <v>24</v>
      </c>
      <c r="D28" s="46" t="str">
        <f t="shared" ca="1" si="0"/>
        <v>Ｇ</v>
      </c>
      <c r="E28" s="49" t="str">
        <f t="shared" ca="1" si="1"/>
        <v/>
      </c>
      <c r="F28" s="44" t="s">
        <v>17</v>
      </c>
      <c r="G28" s="41" t="s">
        <v>34</v>
      </c>
      <c r="H28" s="46" t="str">
        <f t="shared" ca="1" si="2"/>
        <v>Ｇ</v>
      </c>
      <c r="I28" s="49" t="str">
        <f t="shared" ca="1" si="3"/>
        <v/>
      </c>
      <c r="J28" s="35"/>
      <c r="K28" s="1"/>
      <c r="M28" s="53" t="str" cm="1">
        <f t="array" aca="1" ref="M28" ca="1">INDIRECT($C28&amp;"!F4",TRUE)</f>
        <v>Ｇ</v>
      </c>
      <c r="N28" s="29" t="b" cm="1">
        <f t="array" aca="1" ref="N28" ca="1">INDIRECT($C28&amp;"!O4",TRUE)</f>
        <v>0</v>
      </c>
      <c r="O28" s="31" cm="1">
        <f t="array" aca="1" ref="O28" ca="1">IFERROR(INDIRECT($C28&amp;"!P4",TRUE),0)</f>
        <v>0</v>
      </c>
      <c r="P28" s="32" t="str">
        <f t="shared" ca="1" si="4"/>
        <v/>
      </c>
      <c r="Q28" s="53" t="str" cm="1">
        <f t="array" aca="1" ref="Q28" ca="1">INDIRECT($G28&amp;"!F4",TRUE)</f>
        <v>Ｇ</v>
      </c>
      <c r="R28" s="29" t="b" cm="1">
        <f t="array" aca="1" ref="R28" ca="1">INDIRECT($G28&amp;"!O4",TRUE)</f>
        <v>0</v>
      </c>
      <c r="S28" s="31" cm="1">
        <f t="array" aca="1" ref="S28" ca="1">IFERROR(INDIRECT($G28&amp;"!P4",TRUE),0)</f>
        <v>0</v>
      </c>
      <c r="T28" s="32" t="str">
        <f t="shared" ca="1" si="5"/>
        <v/>
      </c>
      <c r="U28" s="27"/>
      <c r="V28" s="27"/>
      <c r="W28" s="27"/>
    </row>
    <row r="29" spans="1:23" ht="15.95" customHeight="1" x14ac:dyDescent="0.15">
      <c r="A29" s="1"/>
      <c r="B29" s="43"/>
      <c r="C29" s="41" t="s">
        <v>25</v>
      </c>
      <c r="D29" s="46" t="str">
        <f t="shared" ca="1" si="0"/>
        <v>Ｈ</v>
      </c>
      <c r="E29" s="49" t="str">
        <f t="shared" ca="1" si="1"/>
        <v/>
      </c>
      <c r="F29" s="45"/>
      <c r="G29" s="41" t="s">
        <v>35</v>
      </c>
      <c r="H29" s="46" t="str">
        <f t="shared" ca="1" si="2"/>
        <v>Ｈ</v>
      </c>
      <c r="I29" s="49" t="str">
        <f t="shared" ca="1" si="3"/>
        <v/>
      </c>
      <c r="J29" s="35"/>
      <c r="K29" s="1"/>
      <c r="M29" s="53" t="str" cm="1">
        <f t="array" aca="1" ref="M29" ca="1">INDIRECT($C29&amp;"!F4",TRUE)</f>
        <v>Ｈ</v>
      </c>
      <c r="N29" s="29" t="b" cm="1">
        <f t="array" aca="1" ref="N29" ca="1">INDIRECT($C29&amp;"!O4",TRUE)</f>
        <v>0</v>
      </c>
      <c r="O29" s="31" cm="1">
        <f t="array" aca="1" ref="O29" ca="1">IFERROR(INDIRECT($C29&amp;"!P4",TRUE),0)</f>
        <v>0</v>
      </c>
      <c r="P29" s="32" t="str">
        <f t="shared" ca="1" si="4"/>
        <v/>
      </c>
      <c r="Q29" s="53" t="str" cm="1">
        <f t="array" aca="1" ref="Q29" ca="1">INDIRECT($G29&amp;"!F4",TRUE)</f>
        <v>Ｈ</v>
      </c>
      <c r="R29" s="29" t="b" cm="1">
        <f t="array" aca="1" ref="R29" ca="1">INDIRECT($G29&amp;"!O4",TRUE)</f>
        <v>0</v>
      </c>
      <c r="S29" s="31" cm="1">
        <f t="array" aca="1" ref="S29" ca="1">IFERROR(INDIRECT($G29&amp;"!P4",TRUE),0)</f>
        <v>0</v>
      </c>
      <c r="T29" s="32" t="str">
        <f t="shared" ca="1" si="5"/>
        <v/>
      </c>
      <c r="U29" s="27"/>
      <c r="V29" s="27"/>
      <c r="W29" s="27"/>
    </row>
    <row r="30" spans="1:23" ht="15.95" customHeight="1" x14ac:dyDescent="0.15">
      <c r="A30" s="1"/>
      <c r="B30" s="43"/>
      <c r="C30" s="41" t="s">
        <v>26</v>
      </c>
      <c r="D30" s="46" t="str">
        <f t="shared" ca="1" si="0"/>
        <v>Ｉ</v>
      </c>
      <c r="E30" s="49" t="str">
        <f t="shared" ca="1" si="1"/>
        <v/>
      </c>
      <c r="F30" s="44" t="s">
        <v>17</v>
      </c>
      <c r="G30" s="41" t="s">
        <v>36</v>
      </c>
      <c r="H30" s="46" t="str">
        <f t="shared" ca="1" si="2"/>
        <v>Ｉ</v>
      </c>
      <c r="I30" s="49" t="str">
        <f t="shared" ca="1" si="3"/>
        <v/>
      </c>
      <c r="J30" s="35"/>
      <c r="K30" s="1"/>
      <c r="M30" s="53" t="str" cm="1">
        <f t="array" aca="1" ref="M30" ca="1">INDIRECT($C30&amp;"!F4",TRUE)</f>
        <v>Ｉ</v>
      </c>
      <c r="N30" s="29" t="b" cm="1">
        <f t="array" aca="1" ref="N30" ca="1">INDIRECT($C30&amp;"!O4",TRUE)</f>
        <v>0</v>
      </c>
      <c r="O30" s="31" cm="1">
        <f t="array" aca="1" ref="O30" ca="1">IFERROR(INDIRECT($C30&amp;"!P4",TRUE),0)</f>
        <v>0</v>
      </c>
      <c r="P30" s="32" t="str">
        <f t="shared" ca="1" si="4"/>
        <v/>
      </c>
      <c r="Q30" s="53" t="str" cm="1">
        <f t="array" aca="1" ref="Q30" ca="1">INDIRECT($G30&amp;"!F4",TRUE)</f>
        <v>Ｉ</v>
      </c>
      <c r="R30" s="29" t="b" cm="1">
        <f t="array" aca="1" ref="R30" ca="1">INDIRECT($G30&amp;"!O4",TRUE)</f>
        <v>0</v>
      </c>
      <c r="S30" s="31" cm="1">
        <f t="array" aca="1" ref="S30" ca="1">IFERROR(INDIRECT($G30&amp;"!P4",TRUE),0)</f>
        <v>0</v>
      </c>
      <c r="T30" s="32" t="str">
        <f t="shared" ca="1" si="5"/>
        <v/>
      </c>
      <c r="U30" s="27"/>
      <c r="V30" s="27"/>
      <c r="W30" s="27"/>
    </row>
    <row r="31" spans="1:23" ht="15.95" customHeight="1" x14ac:dyDescent="0.15">
      <c r="A31" s="1"/>
      <c r="B31" s="43"/>
      <c r="C31" s="41" t="s">
        <v>27</v>
      </c>
      <c r="D31" s="46" t="str">
        <f t="shared" ca="1" si="0"/>
        <v>Ｊ</v>
      </c>
      <c r="E31" s="49" t="str">
        <f t="shared" ca="1" si="1"/>
        <v/>
      </c>
      <c r="F31" s="45"/>
      <c r="G31" s="41" t="s">
        <v>37</v>
      </c>
      <c r="H31" s="46" t="str">
        <f t="shared" ca="1" si="2"/>
        <v>Ｊ</v>
      </c>
      <c r="I31" s="49" t="str">
        <f t="shared" ca="1" si="3"/>
        <v/>
      </c>
      <c r="J31" s="35"/>
      <c r="K31" s="1"/>
      <c r="M31" s="53" t="str" cm="1">
        <f t="array" aca="1" ref="M31" ca="1">INDIRECT($C31&amp;"!F4",TRUE)</f>
        <v>Ｊ</v>
      </c>
      <c r="N31" s="29" t="b" cm="1">
        <f t="array" aca="1" ref="N31" ca="1">INDIRECT($C31&amp;"!O4",TRUE)</f>
        <v>0</v>
      </c>
      <c r="O31" s="31" cm="1">
        <f t="array" aca="1" ref="O31" ca="1">IFERROR(INDIRECT($C31&amp;"!P4",TRUE),0)</f>
        <v>0</v>
      </c>
      <c r="P31" s="32" t="str">
        <f t="shared" ca="1" si="4"/>
        <v/>
      </c>
      <c r="Q31" s="53" t="str" cm="1">
        <f t="array" aca="1" ref="Q31" ca="1">INDIRECT($G31&amp;"!F4",TRUE)</f>
        <v>Ｊ</v>
      </c>
      <c r="R31" s="29" t="b" cm="1">
        <f t="array" aca="1" ref="R31" ca="1">INDIRECT($G31&amp;"!O4",TRUE)</f>
        <v>0</v>
      </c>
      <c r="S31" s="31" cm="1">
        <f t="array" aca="1" ref="S31" ca="1">IFERROR(INDIRECT($G31&amp;"!P4",TRUE),0)</f>
        <v>0</v>
      </c>
      <c r="T31" s="32" t="str">
        <f t="shared" ca="1" si="5"/>
        <v/>
      </c>
      <c r="U31" s="27"/>
      <c r="V31" s="27"/>
      <c r="W31" s="27"/>
    </row>
    <row r="32" spans="1:23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U32" s="27"/>
      <c r="V32" s="27"/>
      <c r="W32" s="27"/>
    </row>
  </sheetData>
  <sheetProtection sheet="1" selectLockedCells="1"/>
  <mergeCells count="14">
    <mergeCell ref="B2:J2"/>
    <mergeCell ref="B4:J4"/>
    <mergeCell ref="C13:J13"/>
    <mergeCell ref="C15:J15"/>
    <mergeCell ref="C16:J16"/>
    <mergeCell ref="C17:J17"/>
    <mergeCell ref="C18:J18"/>
    <mergeCell ref="C12:J12"/>
    <mergeCell ref="C11:J11"/>
    <mergeCell ref="B3:J3"/>
    <mergeCell ref="C6:J6"/>
    <mergeCell ref="C7:J7"/>
    <mergeCell ref="C9:J9"/>
    <mergeCell ref="C10:J10"/>
  </mergeCells>
  <phoneticPr fontId="1"/>
  <conditionalFormatting sqref="E22:E31 I22:I31">
    <cfRule type="expression" dxfId="101" priority="1" stopIfTrue="1">
      <formula>E22="NGあり"</formula>
    </cfRule>
    <cfRule type="expression" dxfId="100" priority="8" stopIfTrue="1">
      <formula>E22="OK"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ECFF"/>
  </sheetPr>
  <dimension ref="A1:V26"/>
  <sheetViews>
    <sheetView zoomScaleNormal="100" workbookViewId="0">
      <selection activeCell="C8" sqref="C8:E8"/>
    </sheetView>
  </sheetViews>
  <sheetFormatPr defaultRowHeight="13.5" x14ac:dyDescent="0.1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19" hidden="1" customWidth="1"/>
    <col min="15" max="15" width="8.375" style="19" hidden="1" customWidth="1"/>
    <col min="16" max="16" width="3.625" style="19" hidden="1" customWidth="1"/>
    <col min="17" max="20" width="9" style="19" hidden="1" customWidth="1"/>
    <col min="21" max="21" width="9" style="20" customWidth="1"/>
    <col min="22" max="16384" width="9" style="2"/>
  </cols>
  <sheetData>
    <row r="1" spans="1:22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 x14ac:dyDescent="0.15">
      <c r="A2" s="1"/>
      <c r="B2" s="91" t="str">
        <f>申込書!$B$3 &amp; "　参加申込書"</f>
        <v>第３６回 医王山ＳＣ交歓小学生バドミントン大会　参加申込書</v>
      </c>
      <c r="C2" s="91"/>
      <c r="D2" s="91"/>
      <c r="E2" s="91"/>
      <c r="F2" s="91"/>
      <c r="G2" s="91"/>
      <c r="H2" s="91"/>
      <c r="I2" s="91"/>
      <c r="J2" s="91"/>
      <c r="K2" s="3"/>
      <c r="L2" s="1"/>
    </row>
    <row r="3" spans="1:22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24" customHeight="1" x14ac:dyDescent="0.15">
      <c r="A4" s="1"/>
      <c r="B4" s="73" t="s">
        <v>0</v>
      </c>
      <c r="C4" s="74"/>
      <c r="D4" s="75">
        <f>申込書!$C$7</f>
        <v>0</v>
      </c>
      <c r="E4" s="75"/>
      <c r="F4" s="26" t="s">
        <v>55</v>
      </c>
      <c r="G4" s="14"/>
      <c r="H4" s="30" t="s">
        <v>12</v>
      </c>
      <c r="I4" s="1"/>
      <c r="J4" s="1"/>
      <c r="K4" s="1"/>
      <c r="L4" s="1"/>
      <c r="N4" s="28" t="b">
        <v>0</v>
      </c>
      <c r="O4" s="24" t="b">
        <f>AND($T$9,$T$11,$T$13,$T$15,$T$17,$T$19,$T$21,$T$23,$T$24)</f>
        <v>0</v>
      </c>
      <c r="P4" s="28">
        <f>COUNTA(C8:E23)</f>
        <v>0</v>
      </c>
    </row>
    <row r="5" spans="1:22" ht="24" customHeight="1" x14ac:dyDescent="0.15">
      <c r="A5" s="1"/>
      <c r="B5" s="4"/>
      <c r="C5" s="33"/>
      <c r="D5" s="34"/>
      <c r="E5" s="34"/>
      <c r="F5" s="92" t="s">
        <v>38</v>
      </c>
      <c r="G5" s="92"/>
      <c r="H5" s="92"/>
      <c r="I5" s="92"/>
      <c r="J5" s="92"/>
      <c r="K5" s="92"/>
      <c r="L5" s="1"/>
      <c r="N5" s="24"/>
      <c r="O5" s="24"/>
      <c r="P5" s="24"/>
      <c r="Q5" s="24"/>
      <c r="R5" s="24"/>
      <c r="S5" s="24"/>
    </row>
    <row r="6" spans="1:22" ht="20.100000000000001" customHeight="1" x14ac:dyDescent="0.15">
      <c r="A6" s="1"/>
      <c r="B6" s="76" t="s">
        <v>2</v>
      </c>
      <c r="C6" s="76"/>
      <c r="D6" s="76"/>
      <c r="E6" s="76"/>
      <c r="F6" s="76"/>
      <c r="G6" s="76"/>
      <c r="H6" s="76"/>
      <c r="I6" s="76"/>
      <c r="J6" s="76"/>
      <c r="K6" s="50"/>
      <c r="L6" s="1"/>
      <c r="N6" s="24"/>
      <c r="O6" s="24"/>
      <c r="P6" s="24"/>
      <c r="Q6" s="24"/>
      <c r="R6" s="24"/>
      <c r="S6" s="24"/>
    </row>
    <row r="7" spans="1:22" s="7" customFormat="1" ht="20.100000000000001" customHeight="1" x14ac:dyDescent="0.15">
      <c r="A7" s="5"/>
      <c r="B7" s="15"/>
      <c r="C7" s="67" t="s">
        <v>11</v>
      </c>
      <c r="D7" s="68"/>
      <c r="E7" s="69"/>
      <c r="F7" s="15" t="s">
        <v>13</v>
      </c>
      <c r="G7" s="70" t="s">
        <v>14</v>
      </c>
      <c r="H7" s="71"/>
      <c r="I7" s="72"/>
      <c r="J7" s="11" t="s">
        <v>9</v>
      </c>
      <c r="K7" s="51"/>
      <c r="L7" s="1"/>
      <c r="O7" s="24"/>
      <c r="P7" s="24"/>
      <c r="Q7" s="24"/>
      <c r="R7" s="24"/>
      <c r="S7" s="24"/>
      <c r="T7" s="19"/>
      <c r="U7" s="19"/>
      <c r="V7" s="20"/>
    </row>
    <row r="8" spans="1:22" s="7" customFormat="1" ht="14.1" customHeight="1" x14ac:dyDescent="0.15">
      <c r="A8" s="5"/>
      <c r="B8" s="16" t="s">
        <v>1</v>
      </c>
      <c r="C8" s="82"/>
      <c r="D8" s="83"/>
      <c r="E8" s="84"/>
      <c r="F8" s="85"/>
      <c r="G8" s="87"/>
      <c r="H8" s="88"/>
      <c r="I8" s="88"/>
      <c r="J8" s="77" t="str">
        <f>IF($N9,"",IF($P8&lt;&gt;0,$P8,IF($P9&lt;&gt;0,$P9,IF($R9&lt;&gt;0,$R9,IF($S9&lt;&gt;0,$S9,"OK")))))</f>
        <v/>
      </c>
      <c r="K8" s="52"/>
      <c r="L8" s="1"/>
      <c r="N8" s="47"/>
      <c r="O8" s="25">
        <f>IFERROR(FIND(" ",C8),0)+IFERROR(FIND("　",C8),0)</f>
        <v>0</v>
      </c>
      <c r="P8" s="25" t="str">
        <f>IF($O8=0,"NG:ふりがな",0)</f>
        <v>NG:ふりがな</v>
      </c>
      <c r="Q8" s="25"/>
      <c r="R8" s="25"/>
      <c r="S8" s="25"/>
      <c r="T8" s="19"/>
      <c r="U8" s="19"/>
      <c r="V8" s="20"/>
    </row>
    <row r="9" spans="1:22" ht="24" customHeight="1" x14ac:dyDescent="0.15">
      <c r="A9" s="1"/>
      <c r="B9" s="8">
        <v>1</v>
      </c>
      <c r="C9" s="79"/>
      <c r="D9" s="80"/>
      <c r="E9" s="81"/>
      <c r="F9" s="86"/>
      <c r="G9" s="89"/>
      <c r="H9" s="90"/>
      <c r="I9" s="90"/>
      <c r="J9" s="78"/>
      <c r="K9" s="52"/>
      <c r="L9" s="1"/>
      <c r="N9" s="48" t="b">
        <f>AND($C8="",$C9="")</f>
        <v>1</v>
      </c>
      <c r="O9" s="25">
        <f t="shared" ref="O9:O23" si="0">IFERROR(FIND(" ",C9),0)+IFERROR(FIND("　",C9),0)</f>
        <v>0</v>
      </c>
      <c r="P9" s="25" t="str">
        <f>IF($O9=0,"NG:名前",0)</f>
        <v>NG:名前</v>
      </c>
      <c r="Q9" s="25">
        <f>IF(AND($F8&gt;=1,$F8&lt;=6),$F8,0)</f>
        <v>0</v>
      </c>
      <c r="R9" s="25" t="str">
        <f>IF(AND($Q9&gt;=1,$Q9&lt;=6),0,"NG:学年")</f>
        <v>NG:学年</v>
      </c>
      <c r="S9" s="25" t="str">
        <f>IF(($B9*2)&gt;$P$4,"NG:空欄",0)</f>
        <v>NG:空欄</v>
      </c>
      <c r="T9" s="19" t="b">
        <f>IF($N9,TRUE,($J8="OK"))</f>
        <v>1</v>
      </c>
      <c r="U9" s="19"/>
      <c r="V9" s="20"/>
    </row>
    <row r="10" spans="1:22" s="7" customFormat="1" ht="14.1" customHeight="1" x14ac:dyDescent="0.15">
      <c r="A10" s="5"/>
      <c r="B10" s="16" t="s">
        <v>1</v>
      </c>
      <c r="C10" s="82"/>
      <c r="D10" s="83"/>
      <c r="E10" s="84"/>
      <c r="F10" s="85"/>
      <c r="G10" s="87"/>
      <c r="H10" s="88"/>
      <c r="I10" s="88"/>
      <c r="J10" s="77" t="str">
        <f t="shared" ref="J10" si="1">IF($N11,"",IF($P10&lt;&gt;0,$P10,IF($P11&lt;&gt;0,$P11,IF($R11&lt;&gt;0,$R11,IF($S11&lt;&gt;0,$S11,"OK")))))</f>
        <v/>
      </c>
      <c r="K10" s="52"/>
      <c r="L10" s="1"/>
      <c r="N10" s="47"/>
      <c r="O10" s="25">
        <f t="shared" si="0"/>
        <v>0</v>
      </c>
      <c r="P10" s="25" t="str">
        <f>IF($O10=0,"NG:ふりがな",0)</f>
        <v>NG:ふりがな</v>
      </c>
      <c r="Q10" s="25"/>
      <c r="R10" s="25"/>
      <c r="S10" s="25"/>
      <c r="T10" s="19"/>
      <c r="U10" s="19"/>
      <c r="V10" s="20"/>
    </row>
    <row r="11" spans="1:22" ht="24" customHeight="1" x14ac:dyDescent="0.15">
      <c r="A11" s="1"/>
      <c r="B11" s="8">
        <v>2</v>
      </c>
      <c r="C11" s="79"/>
      <c r="D11" s="80"/>
      <c r="E11" s="81"/>
      <c r="F11" s="86"/>
      <c r="G11" s="89"/>
      <c r="H11" s="90"/>
      <c r="I11" s="90"/>
      <c r="J11" s="78"/>
      <c r="K11" s="52"/>
      <c r="L11" s="1"/>
      <c r="N11" s="48" t="b">
        <f>AND($C10="",$C11="")</f>
        <v>1</v>
      </c>
      <c r="O11" s="25">
        <f t="shared" si="0"/>
        <v>0</v>
      </c>
      <c r="P11" s="25" t="str">
        <f>IF($O11=0,"NG:名前",0)</f>
        <v>NG:名前</v>
      </c>
      <c r="Q11" s="25">
        <f>IF(AND($F10&gt;=1,$F10&lt;=6),$F10,0)</f>
        <v>0</v>
      </c>
      <c r="R11" s="25" t="str">
        <f>IF(AND($Q11&gt;=1,$Q11&lt;=6),0,"NG:学年")</f>
        <v>NG:学年</v>
      </c>
      <c r="S11" s="25" t="str">
        <f t="shared" ref="S11:S23" si="2">IF(($B11*2)&gt;$P$4,"NG:空欄",0)</f>
        <v>NG:空欄</v>
      </c>
      <c r="T11" s="19" t="b">
        <f t="shared" ref="T11:T23" si="3">IF($N11,TRUE,($J10="OK"))</f>
        <v>1</v>
      </c>
      <c r="U11" s="19"/>
      <c r="V11" s="20"/>
    </row>
    <row r="12" spans="1:22" s="7" customFormat="1" ht="14.1" customHeight="1" x14ac:dyDescent="0.15">
      <c r="A12" s="5"/>
      <c r="B12" s="16" t="s">
        <v>1</v>
      </c>
      <c r="C12" s="82"/>
      <c r="D12" s="83"/>
      <c r="E12" s="84"/>
      <c r="F12" s="85"/>
      <c r="G12" s="87"/>
      <c r="H12" s="88"/>
      <c r="I12" s="88"/>
      <c r="J12" s="77" t="str">
        <f t="shared" ref="J12" si="4">IF($N13,"",IF($P12&lt;&gt;0,$P12,IF($P13&lt;&gt;0,$P13,IF($R13&lt;&gt;0,$R13,IF($S13&lt;&gt;0,$S13,"OK")))))</f>
        <v/>
      </c>
      <c r="K12" s="52"/>
      <c r="L12" s="1"/>
      <c r="N12" s="47"/>
      <c r="O12" s="25">
        <f t="shared" si="0"/>
        <v>0</v>
      </c>
      <c r="P12" s="25" t="str">
        <f>IF($O12=0,"NG:ふりがな",0)</f>
        <v>NG:ふりがな</v>
      </c>
      <c r="Q12" s="25"/>
      <c r="R12" s="25"/>
      <c r="S12" s="25"/>
      <c r="T12" s="19"/>
      <c r="U12" s="19"/>
      <c r="V12" s="20"/>
    </row>
    <row r="13" spans="1:22" ht="24" customHeight="1" x14ac:dyDescent="0.15">
      <c r="A13" s="1"/>
      <c r="B13" s="8">
        <v>3</v>
      </c>
      <c r="C13" s="79"/>
      <c r="D13" s="80"/>
      <c r="E13" s="81"/>
      <c r="F13" s="86"/>
      <c r="G13" s="89"/>
      <c r="H13" s="90"/>
      <c r="I13" s="90"/>
      <c r="J13" s="78"/>
      <c r="K13" s="52"/>
      <c r="L13" s="1"/>
      <c r="N13" s="48" t="b">
        <f>AND($C12="",$C13="")</f>
        <v>1</v>
      </c>
      <c r="O13" s="25">
        <f t="shared" si="0"/>
        <v>0</v>
      </c>
      <c r="P13" s="25" t="str">
        <f>IF($O13=0,"NG:名前",0)</f>
        <v>NG:名前</v>
      </c>
      <c r="Q13" s="25">
        <f>IF(AND($F12&gt;=1,$F12&lt;=6),$F12,0)</f>
        <v>0</v>
      </c>
      <c r="R13" s="25" t="str">
        <f>IF(AND($Q13&gt;=1,$Q13&lt;=6),0,"NG:学年")</f>
        <v>NG:学年</v>
      </c>
      <c r="S13" s="25" t="str">
        <f t="shared" si="2"/>
        <v>NG:空欄</v>
      </c>
      <c r="T13" s="19" t="b">
        <f t="shared" si="3"/>
        <v>1</v>
      </c>
      <c r="U13" s="19"/>
      <c r="V13" s="20"/>
    </row>
    <row r="14" spans="1:22" s="7" customFormat="1" ht="14.1" customHeight="1" x14ac:dyDescent="0.15">
      <c r="A14" s="5"/>
      <c r="B14" s="16" t="s">
        <v>1</v>
      </c>
      <c r="C14" s="82"/>
      <c r="D14" s="83"/>
      <c r="E14" s="84"/>
      <c r="F14" s="85"/>
      <c r="G14" s="87"/>
      <c r="H14" s="88"/>
      <c r="I14" s="88"/>
      <c r="J14" s="77" t="str">
        <f t="shared" ref="J14" si="5">IF($N15,"",IF($P14&lt;&gt;0,$P14,IF($P15&lt;&gt;0,$P15,IF($R15&lt;&gt;0,$R15,IF($S15&lt;&gt;0,$S15,"OK")))))</f>
        <v/>
      </c>
      <c r="K14" s="52"/>
      <c r="L14" s="1"/>
      <c r="N14" s="47"/>
      <c r="O14" s="25">
        <f t="shared" si="0"/>
        <v>0</v>
      </c>
      <c r="P14" s="25" t="str">
        <f>IF($O14=0,"NG:ふりがな",0)</f>
        <v>NG:ふりがな</v>
      </c>
      <c r="Q14" s="25"/>
      <c r="R14" s="25"/>
      <c r="S14" s="25"/>
      <c r="T14" s="19"/>
      <c r="U14" s="19"/>
      <c r="V14" s="20"/>
    </row>
    <row r="15" spans="1:22" ht="24" customHeight="1" x14ac:dyDescent="0.15">
      <c r="A15" s="1"/>
      <c r="B15" s="8">
        <v>4</v>
      </c>
      <c r="C15" s="79"/>
      <c r="D15" s="80"/>
      <c r="E15" s="81"/>
      <c r="F15" s="86"/>
      <c r="G15" s="89"/>
      <c r="H15" s="90"/>
      <c r="I15" s="90"/>
      <c r="J15" s="78"/>
      <c r="K15" s="52"/>
      <c r="L15" s="1"/>
      <c r="N15" s="48" t="b">
        <f>AND($C14="",$C15="")</f>
        <v>1</v>
      </c>
      <c r="O15" s="25">
        <f t="shared" si="0"/>
        <v>0</v>
      </c>
      <c r="P15" s="25" t="str">
        <f>IF($O15=0,"NG:名前",0)</f>
        <v>NG:名前</v>
      </c>
      <c r="Q15" s="25">
        <f>IF(AND($F14&gt;=1,$F14&lt;=6),$F14,0)</f>
        <v>0</v>
      </c>
      <c r="R15" s="25" t="str">
        <f>IF(AND($Q15&gt;=1,$Q15&lt;=6),0,"NG:学年")</f>
        <v>NG:学年</v>
      </c>
      <c r="S15" s="25" t="str">
        <f t="shared" si="2"/>
        <v>NG:空欄</v>
      </c>
      <c r="T15" s="19" t="b">
        <f t="shared" si="3"/>
        <v>1</v>
      </c>
      <c r="U15" s="19"/>
      <c r="V15" s="20"/>
    </row>
    <row r="16" spans="1:22" s="7" customFormat="1" ht="14.1" customHeight="1" x14ac:dyDescent="0.15">
      <c r="A16" s="5"/>
      <c r="B16" s="16" t="s">
        <v>1</v>
      </c>
      <c r="C16" s="82"/>
      <c r="D16" s="83"/>
      <c r="E16" s="84"/>
      <c r="F16" s="85"/>
      <c r="G16" s="87"/>
      <c r="H16" s="88"/>
      <c r="I16" s="88"/>
      <c r="J16" s="77" t="str">
        <f t="shared" ref="J16" si="6">IF($N17,"",IF($P16&lt;&gt;0,$P16,IF($P17&lt;&gt;0,$P17,IF($R17&lt;&gt;0,$R17,IF($S17&lt;&gt;0,$S17,"OK")))))</f>
        <v/>
      </c>
      <c r="K16" s="52"/>
      <c r="L16" s="1"/>
      <c r="N16" s="47"/>
      <c r="O16" s="25">
        <f t="shared" si="0"/>
        <v>0</v>
      </c>
      <c r="P16" s="25" t="str">
        <f>IF($O16=0,"NG:ふりがな",0)</f>
        <v>NG:ふりがな</v>
      </c>
      <c r="Q16" s="25"/>
      <c r="R16" s="25"/>
      <c r="S16" s="25"/>
      <c r="T16" s="19"/>
      <c r="U16" s="19"/>
      <c r="V16" s="20"/>
    </row>
    <row r="17" spans="1:22" ht="24" customHeight="1" x14ac:dyDescent="0.15">
      <c r="A17" s="1"/>
      <c r="B17" s="8">
        <v>5</v>
      </c>
      <c r="C17" s="79"/>
      <c r="D17" s="80"/>
      <c r="E17" s="81"/>
      <c r="F17" s="86"/>
      <c r="G17" s="89"/>
      <c r="H17" s="90"/>
      <c r="I17" s="90"/>
      <c r="J17" s="78"/>
      <c r="K17" s="52"/>
      <c r="L17" s="1"/>
      <c r="N17" s="48" t="b">
        <f>AND($C16="",$C17="")</f>
        <v>1</v>
      </c>
      <c r="O17" s="25">
        <f t="shared" si="0"/>
        <v>0</v>
      </c>
      <c r="P17" s="25" t="str">
        <f>IF($O17=0,"NG:名前",0)</f>
        <v>NG:名前</v>
      </c>
      <c r="Q17" s="25">
        <f>IF(AND($F16&gt;=1,$F16&lt;=6),$F16,0)</f>
        <v>0</v>
      </c>
      <c r="R17" s="25" t="str">
        <f>IF(AND($Q17&gt;=1,$Q17&lt;=6),0,"NG:学年")</f>
        <v>NG:学年</v>
      </c>
      <c r="S17" s="25" t="str">
        <f t="shared" si="2"/>
        <v>NG:空欄</v>
      </c>
      <c r="T17" s="19" t="b">
        <f t="shared" si="3"/>
        <v>1</v>
      </c>
      <c r="U17" s="19"/>
      <c r="V17" s="20"/>
    </row>
    <row r="18" spans="1:22" s="7" customFormat="1" ht="14.1" customHeight="1" x14ac:dyDescent="0.15">
      <c r="A18" s="5"/>
      <c r="B18" s="16" t="s">
        <v>1</v>
      </c>
      <c r="C18" s="82"/>
      <c r="D18" s="83"/>
      <c r="E18" s="84"/>
      <c r="F18" s="85"/>
      <c r="G18" s="87"/>
      <c r="H18" s="88"/>
      <c r="I18" s="88"/>
      <c r="J18" s="77" t="str">
        <f t="shared" ref="J18" si="7">IF($N19,"",IF($P18&lt;&gt;0,$P18,IF($P19&lt;&gt;0,$P19,IF($R19&lt;&gt;0,$R19,IF($S19&lt;&gt;0,$S19,"OK")))))</f>
        <v/>
      </c>
      <c r="K18" s="52"/>
      <c r="L18" s="1"/>
      <c r="N18" s="47"/>
      <c r="O18" s="25">
        <f t="shared" si="0"/>
        <v>0</v>
      </c>
      <c r="P18" s="25" t="str">
        <f>IF($O18=0,"NG:ふりがな",0)</f>
        <v>NG:ふりがな</v>
      </c>
      <c r="Q18" s="25"/>
      <c r="R18" s="25"/>
      <c r="S18" s="25"/>
      <c r="T18" s="19"/>
      <c r="U18" s="19"/>
      <c r="V18" s="20"/>
    </row>
    <row r="19" spans="1:22" ht="24" customHeight="1" x14ac:dyDescent="0.15">
      <c r="A19" s="1"/>
      <c r="B19" s="8">
        <v>6</v>
      </c>
      <c r="C19" s="79"/>
      <c r="D19" s="80"/>
      <c r="E19" s="81"/>
      <c r="F19" s="86"/>
      <c r="G19" s="89"/>
      <c r="H19" s="90"/>
      <c r="I19" s="90"/>
      <c r="J19" s="78"/>
      <c r="K19" s="52"/>
      <c r="L19" s="1"/>
      <c r="N19" s="48" t="b">
        <f>AND($C18="",$C19="")</f>
        <v>1</v>
      </c>
      <c r="O19" s="25">
        <f t="shared" si="0"/>
        <v>0</v>
      </c>
      <c r="P19" s="25" t="str">
        <f>IF($O19=0,"NG:名前",0)</f>
        <v>NG:名前</v>
      </c>
      <c r="Q19" s="25">
        <f>IF(AND($F18&gt;=1,$F18&lt;=6),$F18,0)</f>
        <v>0</v>
      </c>
      <c r="R19" s="25" t="str">
        <f>IF(AND($Q19&gt;=1,$Q19&lt;=6),0,"NG:学年")</f>
        <v>NG:学年</v>
      </c>
      <c r="S19" s="25" t="str">
        <f t="shared" si="2"/>
        <v>NG:空欄</v>
      </c>
      <c r="T19" s="19" t="b">
        <f t="shared" si="3"/>
        <v>1</v>
      </c>
      <c r="U19" s="19"/>
      <c r="V19" s="20"/>
    </row>
    <row r="20" spans="1:22" s="7" customFormat="1" ht="14.1" customHeight="1" x14ac:dyDescent="0.15">
      <c r="A20" s="5"/>
      <c r="B20" s="16" t="s">
        <v>1</v>
      </c>
      <c r="C20" s="82"/>
      <c r="D20" s="83"/>
      <c r="E20" s="84"/>
      <c r="F20" s="85"/>
      <c r="G20" s="87"/>
      <c r="H20" s="88"/>
      <c r="I20" s="88"/>
      <c r="J20" s="77" t="str">
        <f t="shared" ref="J20" si="8">IF($N21,"",IF($P20&lt;&gt;0,$P20,IF($P21&lt;&gt;0,$P21,IF($R21&lt;&gt;0,$R21,IF($S21&lt;&gt;0,$S21,"OK")))))</f>
        <v/>
      </c>
      <c r="K20" s="52"/>
      <c r="L20" s="1"/>
      <c r="N20" s="47"/>
      <c r="O20" s="25">
        <f t="shared" si="0"/>
        <v>0</v>
      </c>
      <c r="P20" s="25" t="str">
        <f>IF($O20=0,"NG:ふりがな",0)</f>
        <v>NG:ふりがな</v>
      </c>
      <c r="Q20" s="25"/>
      <c r="R20" s="25"/>
      <c r="S20" s="25"/>
      <c r="T20" s="19"/>
      <c r="U20" s="19"/>
      <c r="V20" s="20"/>
    </row>
    <row r="21" spans="1:22" ht="24" customHeight="1" x14ac:dyDescent="0.15">
      <c r="A21" s="1"/>
      <c r="B21" s="8">
        <v>7</v>
      </c>
      <c r="C21" s="79"/>
      <c r="D21" s="80"/>
      <c r="E21" s="81"/>
      <c r="F21" s="86"/>
      <c r="G21" s="89"/>
      <c r="H21" s="90"/>
      <c r="I21" s="90"/>
      <c r="J21" s="78"/>
      <c r="K21" s="52"/>
      <c r="L21" s="1"/>
      <c r="N21" s="48" t="b">
        <f>AND($C20="",$C21="")</f>
        <v>1</v>
      </c>
      <c r="O21" s="25">
        <f t="shared" si="0"/>
        <v>0</v>
      </c>
      <c r="P21" s="25" t="str">
        <f>IF($O21=0,"NG:名前",0)</f>
        <v>NG:名前</v>
      </c>
      <c r="Q21" s="25">
        <f>IF(AND($F20&gt;=1,$F20&lt;=6),$F20,0)</f>
        <v>0</v>
      </c>
      <c r="R21" s="25" t="str">
        <f>IF(AND($Q21&gt;=1,$Q21&lt;=6),0,"NG:学年")</f>
        <v>NG:学年</v>
      </c>
      <c r="S21" s="25" t="str">
        <f t="shared" si="2"/>
        <v>NG:空欄</v>
      </c>
      <c r="T21" s="19" t="b">
        <f t="shared" si="3"/>
        <v>1</v>
      </c>
      <c r="U21" s="19"/>
      <c r="V21" s="20"/>
    </row>
    <row r="22" spans="1:22" s="7" customFormat="1" ht="14.1" customHeight="1" x14ac:dyDescent="0.15">
      <c r="A22" s="5"/>
      <c r="B22" s="16" t="s">
        <v>1</v>
      </c>
      <c r="C22" s="82"/>
      <c r="D22" s="83"/>
      <c r="E22" s="84"/>
      <c r="F22" s="85"/>
      <c r="G22" s="87"/>
      <c r="H22" s="88"/>
      <c r="I22" s="88"/>
      <c r="J22" s="77" t="str">
        <f t="shared" ref="J22" si="9">IF($N23,"",IF($P22&lt;&gt;0,$P22,IF($P23&lt;&gt;0,$P23,IF($R23&lt;&gt;0,$R23,IF($S23&lt;&gt;0,$S23,"OK")))))</f>
        <v/>
      </c>
      <c r="K22" s="52"/>
      <c r="L22" s="1"/>
      <c r="N22" s="47"/>
      <c r="O22" s="25">
        <f t="shared" si="0"/>
        <v>0</v>
      </c>
      <c r="P22" s="25" t="str">
        <f>IF($O22=0,"NG:ふりがな",0)</f>
        <v>NG:ふりがな</v>
      </c>
      <c r="Q22" s="25"/>
      <c r="R22" s="25"/>
      <c r="S22" s="25"/>
      <c r="T22" s="19"/>
      <c r="U22" s="19"/>
      <c r="V22" s="20"/>
    </row>
    <row r="23" spans="1:22" ht="24" customHeight="1" x14ac:dyDescent="0.15">
      <c r="A23" s="1"/>
      <c r="B23" s="8">
        <v>8</v>
      </c>
      <c r="C23" s="79"/>
      <c r="D23" s="80"/>
      <c r="E23" s="81"/>
      <c r="F23" s="86"/>
      <c r="G23" s="89"/>
      <c r="H23" s="90"/>
      <c r="I23" s="90"/>
      <c r="J23" s="78"/>
      <c r="K23" s="52"/>
      <c r="L23" s="1"/>
      <c r="N23" s="48" t="b">
        <f>AND($C22="",$C23="")</f>
        <v>1</v>
      </c>
      <c r="O23" s="25">
        <f t="shared" si="0"/>
        <v>0</v>
      </c>
      <c r="P23" s="25" t="str">
        <f>IF($O23=0,"NG:名前",0)</f>
        <v>NG:名前</v>
      </c>
      <c r="Q23" s="25">
        <f>IF(AND($F22&gt;=1,$F22&lt;=6),$F22,0)</f>
        <v>0</v>
      </c>
      <c r="R23" s="25" t="str">
        <f>IF(AND($Q23&gt;=1,$Q23&lt;=6),0,"NG:学年")</f>
        <v>NG:学年</v>
      </c>
      <c r="S23" s="25" t="str">
        <f t="shared" si="2"/>
        <v>NG:空欄</v>
      </c>
      <c r="T23" s="19" t="b">
        <f t="shared" si="3"/>
        <v>1</v>
      </c>
      <c r="U23" s="19"/>
      <c r="V23" s="20"/>
    </row>
    <row r="24" spans="1:22" ht="21.95" customHeight="1" x14ac:dyDescent="0.15">
      <c r="A24" s="1"/>
      <c r="B24" s="54"/>
      <c r="C24" s="54"/>
      <c r="D24" s="54"/>
      <c r="E24" s="54"/>
      <c r="F24" s="54"/>
      <c r="G24" s="54"/>
      <c r="H24" s="54"/>
      <c r="I24" s="54"/>
      <c r="J24" s="55" t="str">
        <f>IF($S$24&lt;&gt;0,$S$24,"")</f>
        <v/>
      </c>
      <c r="K24" s="54"/>
      <c r="L24" s="1"/>
      <c r="N24" s="24"/>
      <c r="O24" s="24"/>
      <c r="P24" s="24"/>
      <c r="Q24" s="24"/>
      <c r="R24" s="24"/>
      <c r="S24" s="24">
        <f>IF(AND($N$4=FALSE,$P$4&gt;0,$P$4&lt;10),"NG:5人以上",0)</f>
        <v>0</v>
      </c>
      <c r="T24" s="19" t="b">
        <f>OR($N$4,$P$4&gt;=10)</f>
        <v>0</v>
      </c>
    </row>
    <row r="25" spans="1:22" ht="56.25" customHeight="1" x14ac:dyDescent="0.15">
      <c r="A25" s="1"/>
      <c r="B25" s="66" t="s">
        <v>44</v>
      </c>
      <c r="C25" s="66"/>
      <c r="D25" s="66"/>
      <c r="E25" s="66"/>
      <c r="F25" s="66"/>
      <c r="G25" s="66"/>
      <c r="H25" s="66"/>
      <c r="I25" s="66"/>
      <c r="J25" s="66"/>
      <c r="K25" s="66"/>
      <c r="L25" s="1"/>
      <c r="N25" s="24"/>
      <c r="O25" s="24"/>
      <c r="P25" s="24"/>
      <c r="Q25" s="24"/>
      <c r="R25" s="24"/>
      <c r="S25" s="24"/>
    </row>
    <row r="26" spans="1:22" ht="14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24"/>
      <c r="O26" s="24"/>
      <c r="P26" s="24"/>
      <c r="Q26" s="24"/>
      <c r="R26" s="24"/>
      <c r="S26" s="24"/>
    </row>
  </sheetData>
  <sheetProtection algorithmName="SHA-512" hashValue="PFRLjEToFwOea1KvNyXb/WLQh5xUprujRnB1fMm9/rwb9QrAfvr7+MTDlTC8Wk3a5DT9UfpnsGkaG5KwpKBdZg==" saltValue="/3nlcE70cWVidbS0RN2E2w==" spinCount="100000" sheet="1" selectLockedCells="1"/>
  <mergeCells count="48">
    <mergeCell ref="J22:J23"/>
    <mergeCell ref="C23:E23"/>
    <mergeCell ref="C20:E20"/>
    <mergeCell ref="F20:F21"/>
    <mergeCell ref="G20:I21"/>
    <mergeCell ref="J20:J21"/>
    <mergeCell ref="C21:E21"/>
    <mergeCell ref="C22:E22"/>
    <mergeCell ref="F22:F23"/>
    <mergeCell ref="G22:I23"/>
    <mergeCell ref="J18:J19"/>
    <mergeCell ref="C19:E19"/>
    <mergeCell ref="C16:E16"/>
    <mergeCell ref="F16:F17"/>
    <mergeCell ref="G16:I17"/>
    <mergeCell ref="J16:J17"/>
    <mergeCell ref="C17:E17"/>
    <mergeCell ref="C18:E18"/>
    <mergeCell ref="F18:F19"/>
    <mergeCell ref="G18:I19"/>
    <mergeCell ref="B2:J2"/>
    <mergeCell ref="J10:J11"/>
    <mergeCell ref="C11:E11"/>
    <mergeCell ref="C8:E8"/>
    <mergeCell ref="F8:F9"/>
    <mergeCell ref="G8:I9"/>
    <mergeCell ref="J8:J9"/>
    <mergeCell ref="C9:E9"/>
    <mergeCell ref="C10:E10"/>
    <mergeCell ref="F10:F11"/>
    <mergeCell ref="G10:I11"/>
    <mergeCell ref="F5:K5"/>
    <mergeCell ref="B25:K25"/>
    <mergeCell ref="C7:E7"/>
    <mergeCell ref="G7:I7"/>
    <mergeCell ref="B4:C4"/>
    <mergeCell ref="D4:E4"/>
    <mergeCell ref="B6:J6"/>
    <mergeCell ref="J14:J15"/>
    <mergeCell ref="C15:E15"/>
    <mergeCell ref="C12:E12"/>
    <mergeCell ref="F12:F13"/>
    <mergeCell ref="G12:I13"/>
    <mergeCell ref="J12:J13"/>
    <mergeCell ref="C13:E13"/>
    <mergeCell ref="C14:E14"/>
    <mergeCell ref="F14:F15"/>
    <mergeCell ref="G14:I15"/>
  </mergeCells>
  <phoneticPr fontId="1"/>
  <conditionalFormatting sqref="F4 H4 C8:I23">
    <cfRule type="expression" dxfId="99" priority="4" stopIfTrue="1">
      <formula>$H$4="男子"</formula>
    </cfRule>
    <cfRule type="expression" dxfId="98" priority="5" stopIfTrue="1">
      <formula>$H$4="女子"</formula>
    </cfRule>
  </conditionalFormatting>
  <conditionalFormatting sqref="J8:J23">
    <cfRule type="expression" dxfId="97" priority="6" stopIfTrue="1">
      <formula>$J8="OK"</formula>
    </cfRule>
    <cfRule type="expression" dxfId="96" priority="7" stopIfTrue="1">
      <formula>AND($J8&lt;&gt;"",$J8&lt;&gt;"OK")</formula>
    </cfRule>
  </conditionalFormatting>
  <conditionalFormatting sqref="J24">
    <cfRule type="expression" dxfId="95" priority="1">
      <formula>$J$24&lt;&gt;""</formula>
    </cfRule>
  </conditionalFormatting>
  <dataValidations count="3">
    <dataValidation type="list" showInputMessage="1" showErrorMessage="1" sqref="F4" xr:uid="{00000000-0002-0000-0100-000000000000}">
      <formula1>"　,Ａ,Ｂ,Ｃ,Ｄ,Ｅ,Ｆ,Ｇ,Ｈ,Ｉ,Ｊ,Ｋ,Ｌ,Ｍ,Ｎ"</formula1>
    </dataValidation>
    <dataValidation type="list" errorStyle="warning" allowBlank="1" showInputMessage="1" showErrorMessage="1" error="「男子」「女子」のどちらかを入れてください！" sqref="H4" xr:uid="{00000000-0002-0000-0100-000001000000}">
      <formula1>"男子,女子"</formula1>
    </dataValidation>
    <dataValidation type="list" imeMode="disabled" allowBlank="1" showInputMessage="1" showErrorMessage="1" sqref="F8:F23" xr:uid="{00000000-0002-0000-0100-000002000000}">
      <formula1>"6,5,4,3,2,1"</formula1>
    </dataValidation>
  </dataValidation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3</xdr:row>
                    <xdr:rowOff>28575</xdr:rowOff>
                  </from>
                  <to>
                    <xdr:col>9</xdr:col>
                    <xdr:colOff>781050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F8C9E-6B6D-433A-930E-4C876882CE3D}">
  <sheetPr codeName="Sheet3">
    <tabColor rgb="FFCCECFF"/>
  </sheetPr>
  <dimension ref="A1:V26"/>
  <sheetViews>
    <sheetView zoomScaleNormal="100" workbookViewId="0">
      <selection activeCell="C9" sqref="C9:E9"/>
    </sheetView>
  </sheetViews>
  <sheetFormatPr defaultRowHeight="13.5" x14ac:dyDescent="0.1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19" hidden="1" customWidth="1"/>
    <col min="15" max="15" width="8.375" style="19" hidden="1" customWidth="1"/>
    <col min="16" max="16" width="3.625" style="19" hidden="1" customWidth="1"/>
    <col min="17" max="20" width="9" style="19" hidden="1" customWidth="1"/>
    <col min="21" max="21" width="9" style="20" customWidth="1"/>
    <col min="22" max="16384" width="9" style="2"/>
  </cols>
  <sheetData>
    <row r="1" spans="1:22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 x14ac:dyDescent="0.15">
      <c r="A2" s="1"/>
      <c r="B2" s="91" t="str">
        <f>申込書!$B$3 &amp; "　参加申込書"</f>
        <v>第３６回 医王山ＳＣ交歓小学生バドミントン大会　参加申込書</v>
      </c>
      <c r="C2" s="91"/>
      <c r="D2" s="91"/>
      <c r="E2" s="91"/>
      <c r="F2" s="91"/>
      <c r="G2" s="91"/>
      <c r="H2" s="91"/>
      <c r="I2" s="91"/>
      <c r="J2" s="91"/>
      <c r="K2" s="3"/>
      <c r="L2" s="1"/>
    </row>
    <row r="3" spans="1:22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24" customHeight="1" x14ac:dyDescent="0.15">
      <c r="A4" s="1"/>
      <c r="B4" s="73" t="s">
        <v>0</v>
      </c>
      <c r="C4" s="74"/>
      <c r="D4" s="75">
        <f>申込書!$C$7</f>
        <v>0</v>
      </c>
      <c r="E4" s="75"/>
      <c r="F4" s="26" t="s">
        <v>45</v>
      </c>
      <c r="G4" s="14"/>
      <c r="H4" s="30" t="s">
        <v>12</v>
      </c>
      <c r="I4" s="1"/>
      <c r="J4" s="1"/>
      <c r="K4" s="1"/>
      <c r="L4" s="1"/>
      <c r="N4" s="28" t="b">
        <v>0</v>
      </c>
      <c r="O4" s="24" t="b">
        <f>AND($T$9,$T$11,$T$13,$T$15,$T$17,$T$19,$T$21,$T$23,$T$24)</f>
        <v>0</v>
      </c>
      <c r="P4" s="28">
        <f>COUNTA(C8:E23)</f>
        <v>0</v>
      </c>
    </row>
    <row r="5" spans="1:22" ht="24" customHeight="1" x14ac:dyDescent="0.15">
      <c r="A5" s="1"/>
      <c r="B5" s="4"/>
      <c r="C5" s="33"/>
      <c r="D5" s="34"/>
      <c r="E5" s="34"/>
      <c r="F5" s="92" t="s">
        <v>38</v>
      </c>
      <c r="G5" s="92"/>
      <c r="H5" s="92"/>
      <c r="I5" s="92"/>
      <c r="J5" s="92"/>
      <c r="K5" s="92"/>
      <c r="L5" s="1"/>
      <c r="N5" s="24"/>
      <c r="O5" s="24"/>
      <c r="P5" s="24"/>
      <c r="Q5" s="24"/>
      <c r="R5" s="24"/>
      <c r="S5" s="24"/>
    </row>
    <row r="6" spans="1:22" ht="20.100000000000001" customHeight="1" x14ac:dyDescent="0.15">
      <c r="A6" s="1"/>
      <c r="B6" s="76" t="s">
        <v>2</v>
      </c>
      <c r="C6" s="76"/>
      <c r="D6" s="76"/>
      <c r="E6" s="76"/>
      <c r="F6" s="76"/>
      <c r="G6" s="76"/>
      <c r="H6" s="76"/>
      <c r="I6" s="76"/>
      <c r="J6" s="76"/>
      <c r="K6" s="50"/>
      <c r="L6" s="1"/>
      <c r="N6" s="24"/>
      <c r="O6" s="24"/>
      <c r="P6" s="24"/>
      <c r="Q6" s="24"/>
      <c r="R6" s="24"/>
      <c r="S6" s="24"/>
    </row>
    <row r="7" spans="1:22" s="7" customFormat="1" ht="20.100000000000001" customHeight="1" x14ac:dyDescent="0.15">
      <c r="A7" s="5"/>
      <c r="B7" s="15"/>
      <c r="C7" s="67" t="s">
        <v>11</v>
      </c>
      <c r="D7" s="68"/>
      <c r="E7" s="69"/>
      <c r="F7" s="15" t="s">
        <v>13</v>
      </c>
      <c r="G7" s="70" t="s">
        <v>14</v>
      </c>
      <c r="H7" s="71"/>
      <c r="I7" s="72"/>
      <c r="J7" s="11" t="s">
        <v>9</v>
      </c>
      <c r="K7" s="51"/>
      <c r="L7" s="1"/>
      <c r="O7" s="24"/>
      <c r="P7" s="24"/>
      <c r="Q7" s="24"/>
      <c r="R7" s="24"/>
      <c r="S7" s="24"/>
      <c r="T7" s="19"/>
      <c r="U7" s="19"/>
      <c r="V7" s="20"/>
    </row>
    <row r="8" spans="1:22" s="7" customFormat="1" ht="14.1" customHeight="1" x14ac:dyDescent="0.15">
      <c r="A8" s="5"/>
      <c r="B8" s="16" t="s">
        <v>1</v>
      </c>
      <c r="C8" s="82"/>
      <c r="D8" s="83"/>
      <c r="E8" s="84"/>
      <c r="F8" s="85"/>
      <c r="G8" s="87"/>
      <c r="H8" s="88"/>
      <c r="I8" s="88"/>
      <c r="J8" s="77" t="str">
        <f>IF($N9,"",IF($P8&lt;&gt;0,$P8,IF($P9&lt;&gt;0,$P9,IF($R9&lt;&gt;0,$R9,IF($S9&lt;&gt;0,$S9,"OK")))))</f>
        <v/>
      </c>
      <c r="K8" s="52"/>
      <c r="L8" s="1"/>
      <c r="N8" s="47"/>
      <c r="O8" s="25">
        <f>IFERROR(FIND(" ",C8),0)+IFERROR(FIND("　",C8),0)</f>
        <v>0</v>
      </c>
      <c r="P8" s="25" t="str">
        <f>IF($O8=0,"NG:ふりがな",0)</f>
        <v>NG:ふりがな</v>
      </c>
      <c r="Q8" s="25"/>
      <c r="R8" s="25"/>
      <c r="S8" s="25"/>
      <c r="T8" s="19"/>
      <c r="U8" s="19"/>
      <c r="V8" s="20"/>
    </row>
    <row r="9" spans="1:22" ht="24" customHeight="1" x14ac:dyDescent="0.15">
      <c r="A9" s="1"/>
      <c r="B9" s="8">
        <v>1</v>
      </c>
      <c r="C9" s="79"/>
      <c r="D9" s="80"/>
      <c r="E9" s="81"/>
      <c r="F9" s="86"/>
      <c r="G9" s="89"/>
      <c r="H9" s="90"/>
      <c r="I9" s="90"/>
      <c r="J9" s="78"/>
      <c r="K9" s="52"/>
      <c r="L9" s="1"/>
      <c r="N9" s="48" t="b">
        <f>AND($C8="",$C9="")</f>
        <v>1</v>
      </c>
      <c r="O9" s="25">
        <f t="shared" ref="O9:O23" si="0">IFERROR(FIND(" ",C9),0)+IFERROR(FIND("　",C9),0)</f>
        <v>0</v>
      </c>
      <c r="P9" s="25" t="str">
        <f>IF($O9=0,"NG:名前",0)</f>
        <v>NG:名前</v>
      </c>
      <c r="Q9" s="25">
        <f>IF(AND($F8&gt;=1,$F8&lt;=6),$F8,0)</f>
        <v>0</v>
      </c>
      <c r="R9" s="25" t="str">
        <f>IF(AND($Q9&gt;=1,$Q9&lt;=6),0,"NG:学年")</f>
        <v>NG:学年</v>
      </c>
      <c r="S9" s="25" t="str">
        <f>IF(($B9*2)&gt;$P$4,"NG:空欄",0)</f>
        <v>NG:空欄</v>
      </c>
      <c r="T9" s="19" t="b">
        <f>IF($N9,TRUE,($J8="OK"))</f>
        <v>1</v>
      </c>
      <c r="U9" s="19"/>
      <c r="V9" s="20"/>
    </row>
    <row r="10" spans="1:22" s="7" customFormat="1" ht="14.1" customHeight="1" x14ac:dyDescent="0.15">
      <c r="A10" s="5"/>
      <c r="B10" s="16" t="s">
        <v>1</v>
      </c>
      <c r="C10" s="82"/>
      <c r="D10" s="83"/>
      <c r="E10" s="84"/>
      <c r="F10" s="85"/>
      <c r="G10" s="87"/>
      <c r="H10" s="88"/>
      <c r="I10" s="88"/>
      <c r="J10" s="77" t="str">
        <f t="shared" ref="J10" si="1">IF($N11,"",IF($P10&lt;&gt;0,$P10,IF($P11&lt;&gt;0,$P11,IF($R11&lt;&gt;0,$R11,IF($S11&lt;&gt;0,$S11,"OK")))))</f>
        <v/>
      </c>
      <c r="K10" s="52"/>
      <c r="L10" s="1"/>
      <c r="N10" s="47"/>
      <c r="O10" s="25">
        <f t="shared" si="0"/>
        <v>0</v>
      </c>
      <c r="P10" s="25" t="str">
        <f>IF($O10=0,"NG:ふりがな",0)</f>
        <v>NG:ふりがな</v>
      </c>
      <c r="Q10" s="25"/>
      <c r="R10" s="25"/>
      <c r="S10" s="25"/>
      <c r="T10" s="19"/>
      <c r="U10" s="19"/>
      <c r="V10" s="20"/>
    </row>
    <row r="11" spans="1:22" ht="24" customHeight="1" x14ac:dyDescent="0.15">
      <c r="A11" s="1"/>
      <c r="B11" s="8">
        <v>2</v>
      </c>
      <c r="C11" s="79"/>
      <c r="D11" s="80"/>
      <c r="E11" s="81"/>
      <c r="F11" s="86"/>
      <c r="G11" s="89"/>
      <c r="H11" s="90"/>
      <c r="I11" s="90"/>
      <c r="J11" s="78"/>
      <c r="K11" s="52"/>
      <c r="L11" s="1"/>
      <c r="N11" s="48" t="b">
        <f>AND($C10="",$C11="")</f>
        <v>1</v>
      </c>
      <c r="O11" s="25">
        <f t="shared" si="0"/>
        <v>0</v>
      </c>
      <c r="P11" s="25" t="str">
        <f>IF($O11=0,"NG:名前",0)</f>
        <v>NG:名前</v>
      </c>
      <c r="Q11" s="25">
        <f>IF(AND($F10&gt;=1,$F10&lt;=6),$F10,0)</f>
        <v>0</v>
      </c>
      <c r="R11" s="25" t="str">
        <f>IF(AND($Q11&gt;=1,$Q11&lt;=6),0,"NG:学年")</f>
        <v>NG:学年</v>
      </c>
      <c r="S11" s="25" t="str">
        <f t="shared" ref="S11:S23" si="2">IF(($B11*2)&gt;$P$4,"NG:空欄",0)</f>
        <v>NG:空欄</v>
      </c>
      <c r="T11" s="19" t="b">
        <f t="shared" ref="T11:T23" si="3">IF($N11,TRUE,($J10="OK"))</f>
        <v>1</v>
      </c>
      <c r="U11" s="19"/>
      <c r="V11" s="20"/>
    </row>
    <row r="12" spans="1:22" s="7" customFormat="1" ht="14.1" customHeight="1" x14ac:dyDescent="0.15">
      <c r="A12" s="5"/>
      <c r="B12" s="16" t="s">
        <v>1</v>
      </c>
      <c r="C12" s="82"/>
      <c r="D12" s="83"/>
      <c r="E12" s="84"/>
      <c r="F12" s="85"/>
      <c r="G12" s="87"/>
      <c r="H12" s="88"/>
      <c r="I12" s="88"/>
      <c r="J12" s="77" t="str">
        <f t="shared" ref="J12" si="4">IF($N13,"",IF($P12&lt;&gt;0,$P12,IF($P13&lt;&gt;0,$P13,IF($R13&lt;&gt;0,$R13,IF($S13&lt;&gt;0,$S13,"OK")))))</f>
        <v/>
      </c>
      <c r="K12" s="52"/>
      <c r="L12" s="1"/>
      <c r="N12" s="47"/>
      <c r="O12" s="25">
        <f t="shared" si="0"/>
        <v>0</v>
      </c>
      <c r="P12" s="25" t="str">
        <f>IF($O12=0,"NG:ふりがな",0)</f>
        <v>NG:ふりがな</v>
      </c>
      <c r="Q12" s="25"/>
      <c r="R12" s="25"/>
      <c r="S12" s="25"/>
      <c r="T12" s="19"/>
      <c r="U12" s="19"/>
      <c r="V12" s="20"/>
    </row>
    <row r="13" spans="1:22" ht="24" customHeight="1" x14ac:dyDescent="0.15">
      <c r="A13" s="1"/>
      <c r="B13" s="8">
        <v>3</v>
      </c>
      <c r="C13" s="79"/>
      <c r="D13" s="80"/>
      <c r="E13" s="81"/>
      <c r="F13" s="86"/>
      <c r="G13" s="89"/>
      <c r="H13" s="90"/>
      <c r="I13" s="90"/>
      <c r="J13" s="78"/>
      <c r="K13" s="52"/>
      <c r="L13" s="1"/>
      <c r="N13" s="48" t="b">
        <f>AND($C12="",$C13="")</f>
        <v>1</v>
      </c>
      <c r="O13" s="25">
        <f t="shared" si="0"/>
        <v>0</v>
      </c>
      <c r="P13" s="25" t="str">
        <f>IF($O13=0,"NG:名前",0)</f>
        <v>NG:名前</v>
      </c>
      <c r="Q13" s="25">
        <f>IF(AND($F12&gt;=1,$F12&lt;=6),$F12,0)</f>
        <v>0</v>
      </c>
      <c r="R13" s="25" t="str">
        <f>IF(AND($Q13&gt;=1,$Q13&lt;=6),0,"NG:学年")</f>
        <v>NG:学年</v>
      </c>
      <c r="S13" s="25" t="str">
        <f t="shared" si="2"/>
        <v>NG:空欄</v>
      </c>
      <c r="T13" s="19" t="b">
        <f t="shared" si="3"/>
        <v>1</v>
      </c>
      <c r="U13" s="19"/>
      <c r="V13" s="20"/>
    </row>
    <row r="14" spans="1:22" s="7" customFormat="1" ht="14.1" customHeight="1" x14ac:dyDescent="0.15">
      <c r="A14" s="5"/>
      <c r="B14" s="16" t="s">
        <v>1</v>
      </c>
      <c r="C14" s="82"/>
      <c r="D14" s="83"/>
      <c r="E14" s="84"/>
      <c r="F14" s="85"/>
      <c r="G14" s="87"/>
      <c r="H14" s="88"/>
      <c r="I14" s="88"/>
      <c r="J14" s="77" t="str">
        <f t="shared" ref="J14" si="5">IF($N15,"",IF($P14&lt;&gt;0,$P14,IF($P15&lt;&gt;0,$P15,IF($R15&lt;&gt;0,$R15,IF($S15&lt;&gt;0,$S15,"OK")))))</f>
        <v/>
      </c>
      <c r="K14" s="52"/>
      <c r="L14" s="1"/>
      <c r="N14" s="47"/>
      <c r="O14" s="25">
        <f t="shared" si="0"/>
        <v>0</v>
      </c>
      <c r="P14" s="25" t="str">
        <f>IF($O14=0,"NG:ふりがな",0)</f>
        <v>NG:ふりがな</v>
      </c>
      <c r="Q14" s="25"/>
      <c r="R14" s="25"/>
      <c r="S14" s="25"/>
      <c r="T14" s="19"/>
      <c r="U14" s="19"/>
      <c r="V14" s="20"/>
    </row>
    <row r="15" spans="1:22" ht="24" customHeight="1" x14ac:dyDescent="0.15">
      <c r="A15" s="1"/>
      <c r="B15" s="8">
        <v>4</v>
      </c>
      <c r="C15" s="79"/>
      <c r="D15" s="80"/>
      <c r="E15" s="81"/>
      <c r="F15" s="86"/>
      <c r="G15" s="89"/>
      <c r="H15" s="90"/>
      <c r="I15" s="90"/>
      <c r="J15" s="78"/>
      <c r="K15" s="52"/>
      <c r="L15" s="1"/>
      <c r="N15" s="48" t="b">
        <f>AND($C14="",$C15="")</f>
        <v>1</v>
      </c>
      <c r="O15" s="25">
        <f t="shared" si="0"/>
        <v>0</v>
      </c>
      <c r="P15" s="25" t="str">
        <f>IF($O15=0,"NG:名前",0)</f>
        <v>NG:名前</v>
      </c>
      <c r="Q15" s="25">
        <f>IF(AND($F14&gt;=1,$F14&lt;=6),$F14,0)</f>
        <v>0</v>
      </c>
      <c r="R15" s="25" t="str">
        <f>IF(AND($Q15&gt;=1,$Q15&lt;=6),0,"NG:学年")</f>
        <v>NG:学年</v>
      </c>
      <c r="S15" s="25" t="str">
        <f t="shared" si="2"/>
        <v>NG:空欄</v>
      </c>
      <c r="T15" s="19" t="b">
        <f t="shared" si="3"/>
        <v>1</v>
      </c>
      <c r="U15" s="19"/>
      <c r="V15" s="20"/>
    </row>
    <row r="16" spans="1:22" s="7" customFormat="1" ht="14.1" customHeight="1" x14ac:dyDescent="0.15">
      <c r="A16" s="5"/>
      <c r="B16" s="16" t="s">
        <v>1</v>
      </c>
      <c r="C16" s="82"/>
      <c r="D16" s="83"/>
      <c r="E16" s="84"/>
      <c r="F16" s="85"/>
      <c r="G16" s="87"/>
      <c r="H16" s="88"/>
      <c r="I16" s="88"/>
      <c r="J16" s="77" t="str">
        <f t="shared" ref="J16" si="6">IF($N17,"",IF($P16&lt;&gt;0,$P16,IF($P17&lt;&gt;0,$P17,IF($R17&lt;&gt;0,$R17,IF($S17&lt;&gt;0,$S17,"OK")))))</f>
        <v/>
      </c>
      <c r="K16" s="52"/>
      <c r="L16" s="1"/>
      <c r="N16" s="47"/>
      <c r="O16" s="25">
        <f t="shared" si="0"/>
        <v>0</v>
      </c>
      <c r="P16" s="25" t="str">
        <f>IF($O16=0,"NG:ふりがな",0)</f>
        <v>NG:ふりがな</v>
      </c>
      <c r="Q16" s="25"/>
      <c r="R16" s="25"/>
      <c r="S16" s="25"/>
      <c r="T16" s="19"/>
      <c r="U16" s="19"/>
      <c r="V16" s="20"/>
    </row>
    <row r="17" spans="1:22" ht="24" customHeight="1" x14ac:dyDescent="0.15">
      <c r="A17" s="1"/>
      <c r="B17" s="8">
        <v>5</v>
      </c>
      <c r="C17" s="79"/>
      <c r="D17" s="80"/>
      <c r="E17" s="81"/>
      <c r="F17" s="86"/>
      <c r="G17" s="89"/>
      <c r="H17" s="90"/>
      <c r="I17" s="90"/>
      <c r="J17" s="78"/>
      <c r="K17" s="52"/>
      <c r="L17" s="1"/>
      <c r="N17" s="48" t="b">
        <f>AND($C16="",$C17="")</f>
        <v>1</v>
      </c>
      <c r="O17" s="25">
        <f t="shared" si="0"/>
        <v>0</v>
      </c>
      <c r="P17" s="25" t="str">
        <f>IF($O17=0,"NG:名前",0)</f>
        <v>NG:名前</v>
      </c>
      <c r="Q17" s="25">
        <f>IF(AND($F16&gt;=1,$F16&lt;=6),$F16,0)</f>
        <v>0</v>
      </c>
      <c r="R17" s="25" t="str">
        <f>IF(AND($Q17&gt;=1,$Q17&lt;=6),0,"NG:学年")</f>
        <v>NG:学年</v>
      </c>
      <c r="S17" s="25" t="str">
        <f t="shared" si="2"/>
        <v>NG:空欄</v>
      </c>
      <c r="T17" s="19" t="b">
        <f t="shared" si="3"/>
        <v>1</v>
      </c>
      <c r="U17" s="19"/>
      <c r="V17" s="20"/>
    </row>
    <row r="18" spans="1:22" s="7" customFormat="1" ht="14.1" customHeight="1" x14ac:dyDescent="0.15">
      <c r="A18" s="5"/>
      <c r="B18" s="16" t="s">
        <v>1</v>
      </c>
      <c r="C18" s="82"/>
      <c r="D18" s="83"/>
      <c r="E18" s="84"/>
      <c r="F18" s="85"/>
      <c r="G18" s="87"/>
      <c r="H18" s="88"/>
      <c r="I18" s="88"/>
      <c r="J18" s="77" t="str">
        <f t="shared" ref="J18" si="7">IF($N19,"",IF($P18&lt;&gt;0,$P18,IF($P19&lt;&gt;0,$P19,IF($R19&lt;&gt;0,$R19,IF($S19&lt;&gt;0,$S19,"OK")))))</f>
        <v/>
      </c>
      <c r="K18" s="52"/>
      <c r="L18" s="1"/>
      <c r="N18" s="47"/>
      <c r="O18" s="25">
        <f t="shared" si="0"/>
        <v>0</v>
      </c>
      <c r="P18" s="25" t="str">
        <f>IF($O18=0,"NG:ふりがな",0)</f>
        <v>NG:ふりがな</v>
      </c>
      <c r="Q18" s="25"/>
      <c r="R18" s="25"/>
      <c r="S18" s="25"/>
      <c r="T18" s="19"/>
      <c r="U18" s="19"/>
      <c r="V18" s="20"/>
    </row>
    <row r="19" spans="1:22" ht="24" customHeight="1" x14ac:dyDescent="0.15">
      <c r="A19" s="1"/>
      <c r="B19" s="8">
        <v>6</v>
      </c>
      <c r="C19" s="79"/>
      <c r="D19" s="80"/>
      <c r="E19" s="81"/>
      <c r="F19" s="86"/>
      <c r="G19" s="89"/>
      <c r="H19" s="90"/>
      <c r="I19" s="90"/>
      <c r="J19" s="78"/>
      <c r="K19" s="52"/>
      <c r="L19" s="1"/>
      <c r="N19" s="48" t="b">
        <f>AND($C18="",$C19="")</f>
        <v>1</v>
      </c>
      <c r="O19" s="25">
        <f t="shared" si="0"/>
        <v>0</v>
      </c>
      <c r="P19" s="25" t="str">
        <f>IF($O19=0,"NG:名前",0)</f>
        <v>NG:名前</v>
      </c>
      <c r="Q19" s="25">
        <f>IF(AND($F18&gt;=1,$F18&lt;=6),$F18,0)</f>
        <v>0</v>
      </c>
      <c r="R19" s="25" t="str">
        <f>IF(AND($Q19&gt;=1,$Q19&lt;=6),0,"NG:学年")</f>
        <v>NG:学年</v>
      </c>
      <c r="S19" s="25" t="str">
        <f t="shared" si="2"/>
        <v>NG:空欄</v>
      </c>
      <c r="T19" s="19" t="b">
        <f t="shared" si="3"/>
        <v>1</v>
      </c>
      <c r="U19" s="19"/>
      <c r="V19" s="20"/>
    </row>
    <row r="20" spans="1:22" s="7" customFormat="1" ht="14.1" customHeight="1" x14ac:dyDescent="0.15">
      <c r="A20" s="5"/>
      <c r="B20" s="16" t="s">
        <v>1</v>
      </c>
      <c r="C20" s="82"/>
      <c r="D20" s="83"/>
      <c r="E20" s="84"/>
      <c r="F20" s="85"/>
      <c r="G20" s="87"/>
      <c r="H20" s="88"/>
      <c r="I20" s="88"/>
      <c r="J20" s="77" t="str">
        <f t="shared" ref="J20" si="8">IF($N21,"",IF($P20&lt;&gt;0,$P20,IF($P21&lt;&gt;0,$P21,IF($R21&lt;&gt;0,$R21,IF($S21&lt;&gt;0,$S21,"OK")))))</f>
        <v/>
      </c>
      <c r="K20" s="52"/>
      <c r="L20" s="1"/>
      <c r="N20" s="47"/>
      <c r="O20" s="25">
        <f t="shared" si="0"/>
        <v>0</v>
      </c>
      <c r="P20" s="25" t="str">
        <f>IF($O20=0,"NG:ふりがな",0)</f>
        <v>NG:ふりがな</v>
      </c>
      <c r="Q20" s="25"/>
      <c r="R20" s="25"/>
      <c r="S20" s="25"/>
      <c r="T20" s="19"/>
      <c r="U20" s="19"/>
      <c r="V20" s="20"/>
    </row>
    <row r="21" spans="1:22" ht="24" customHeight="1" x14ac:dyDescent="0.15">
      <c r="A21" s="1"/>
      <c r="B21" s="8">
        <v>7</v>
      </c>
      <c r="C21" s="79"/>
      <c r="D21" s="80"/>
      <c r="E21" s="81"/>
      <c r="F21" s="86"/>
      <c r="G21" s="89"/>
      <c r="H21" s="90"/>
      <c r="I21" s="90"/>
      <c r="J21" s="78"/>
      <c r="K21" s="52"/>
      <c r="L21" s="1"/>
      <c r="N21" s="48" t="b">
        <f>AND($C20="",$C21="")</f>
        <v>1</v>
      </c>
      <c r="O21" s="25">
        <f t="shared" si="0"/>
        <v>0</v>
      </c>
      <c r="P21" s="25" t="str">
        <f>IF($O21=0,"NG:名前",0)</f>
        <v>NG:名前</v>
      </c>
      <c r="Q21" s="25">
        <f>IF(AND($F20&gt;=1,$F20&lt;=6),$F20,0)</f>
        <v>0</v>
      </c>
      <c r="R21" s="25" t="str">
        <f>IF(AND($Q21&gt;=1,$Q21&lt;=6),0,"NG:学年")</f>
        <v>NG:学年</v>
      </c>
      <c r="S21" s="25" t="str">
        <f t="shared" si="2"/>
        <v>NG:空欄</v>
      </c>
      <c r="T21" s="19" t="b">
        <f t="shared" si="3"/>
        <v>1</v>
      </c>
      <c r="U21" s="19"/>
      <c r="V21" s="20"/>
    </row>
    <row r="22" spans="1:22" s="7" customFormat="1" ht="14.1" customHeight="1" x14ac:dyDescent="0.15">
      <c r="A22" s="5"/>
      <c r="B22" s="16" t="s">
        <v>1</v>
      </c>
      <c r="C22" s="82"/>
      <c r="D22" s="83"/>
      <c r="E22" s="84"/>
      <c r="F22" s="85"/>
      <c r="G22" s="87"/>
      <c r="H22" s="88"/>
      <c r="I22" s="88"/>
      <c r="J22" s="77" t="str">
        <f t="shared" ref="J22" si="9">IF($N23,"",IF($P22&lt;&gt;0,$P22,IF($P23&lt;&gt;0,$P23,IF($R23&lt;&gt;0,$R23,IF($S23&lt;&gt;0,$S23,"OK")))))</f>
        <v/>
      </c>
      <c r="K22" s="52"/>
      <c r="L22" s="1"/>
      <c r="N22" s="47"/>
      <c r="O22" s="25">
        <f t="shared" si="0"/>
        <v>0</v>
      </c>
      <c r="P22" s="25" t="str">
        <f>IF($O22=0,"NG:ふりがな",0)</f>
        <v>NG:ふりがな</v>
      </c>
      <c r="Q22" s="25"/>
      <c r="R22" s="25"/>
      <c r="S22" s="25"/>
      <c r="T22" s="19"/>
      <c r="U22" s="19"/>
      <c r="V22" s="20"/>
    </row>
    <row r="23" spans="1:22" ht="24" customHeight="1" x14ac:dyDescent="0.15">
      <c r="A23" s="1"/>
      <c r="B23" s="8">
        <v>8</v>
      </c>
      <c r="C23" s="79"/>
      <c r="D23" s="80"/>
      <c r="E23" s="81"/>
      <c r="F23" s="86"/>
      <c r="G23" s="89"/>
      <c r="H23" s="90"/>
      <c r="I23" s="90"/>
      <c r="J23" s="78"/>
      <c r="K23" s="52"/>
      <c r="L23" s="1"/>
      <c r="N23" s="48" t="b">
        <f>AND($C22="",$C23="")</f>
        <v>1</v>
      </c>
      <c r="O23" s="25">
        <f t="shared" si="0"/>
        <v>0</v>
      </c>
      <c r="P23" s="25" t="str">
        <f>IF($O23=0,"NG:名前",0)</f>
        <v>NG:名前</v>
      </c>
      <c r="Q23" s="25">
        <f>IF(AND($F22&gt;=1,$F22&lt;=6),$F22,0)</f>
        <v>0</v>
      </c>
      <c r="R23" s="25" t="str">
        <f>IF(AND($Q23&gt;=1,$Q23&lt;=6),0,"NG:学年")</f>
        <v>NG:学年</v>
      </c>
      <c r="S23" s="25" t="str">
        <f t="shared" si="2"/>
        <v>NG:空欄</v>
      </c>
      <c r="T23" s="19" t="b">
        <f t="shared" si="3"/>
        <v>1</v>
      </c>
      <c r="U23" s="19"/>
      <c r="V23" s="20"/>
    </row>
    <row r="24" spans="1:22" ht="21.95" customHeight="1" x14ac:dyDescent="0.15">
      <c r="A24" s="1"/>
      <c r="B24" s="54"/>
      <c r="C24" s="54"/>
      <c r="D24" s="54"/>
      <c r="E24" s="54"/>
      <c r="F24" s="54"/>
      <c r="G24" s="54"/>
      <c r="H24" s="54"/>
      <c r="I24" s="54"/>
      <c r="J24" s="55" t="str">
        <f>IF($S$24&lt;&gt;0,$S$24,"")</f>
        <v/>
      </c>
      <c r="K24" s="54"/>
      <c r="L24" s="1"/>
      <c r="N24" s="24"/>
      <c r="O24" s="24"/>
      <c r="P24" s="24"/>
      <c r="Q24" s="24"/>
      <c r="R24" s="24"/>
      <c r="S24" s="24">
        <f>IF(AND($N$4=FALSE,$P$4&gt;0,$P$4&lt;10),"NG:5人以上",0)</f>
        <v>0</v>
      </c>
      <c r="T24" s="19" t="b">
        <f>OR($N$4,$P$4&gt;=10)</f>
        <v>0</v>
      </c>
    </row>
    <row r="25" spans="1:22" ht="56.25" customHeight="1" x14ac:dyDescent="0.15">
      <c r="A25" s="1"/>
      <c r="B25" s="66" t="s">
        <v>44</v>
      </c>
      <c r="C25" s="66"/>
      <c r="D25" s="66"/>
      <c r="E25" s="66"/>
      <c r="F25" s="66"/>
      <c r="G25" s="66"/>
      <c r="H25" s="66"/>
      <c r="I25" s="66"/>
      <c r="J25" s="66"/>
      <c r="K25" s="66"/>
      <c r="L25" s="1"/>
      <c r="N25" s="24"/>
      <c r="O25" s="24"/>
      <c r="P25" s="24"/>
      <c r="Q25" s="24"/>
      <c r="R25" s="24"/>
      <c r="S25" s="24"/>
    </row>
    <row r="26" spans="1:22" ht="14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24"/>
      <c r="O26" s="24"/>
      <c r="P26" s="24"/>
      <c r="Q26" s="24"/>
      <c r="R26" s="24"/>
      <c r="S26" s="24"/>
    </row>
  </sheetData>
  <sheetProtection algorithmName="SHA-512" hashValue="/tWikBZrmXUf5/i/7U3zbkr1aqTMgzcLfuStEutRmAGwW1sGlcmBXbmbpOP4Gb35WqXZefJFMNh6GE5ok/byBg==" saltValue="S7iUyw/Hsm8cj07iQSVzCg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F4 H4 C8:I23">
    <cfRule type="expression" dxfId="94" priority="2" stopIfTrue="1">
      <formula>$H$4="男子"</formula>
    </cfRule>
    <cfRule type="expression" dxfId="93" priority="3" stopIfTrue="1">
      <formula>$H$4="女子"</formula>
    </cfRule>
  </conditionalFormatting>
  <conditionalFormatting sqref="J8:J23">
    <cfRule type="expression" dxfId="92" priority="4" stopIfTrue="1">
      <formula>$J8="OK"</formula>
    </cfRule>
    <cfRule type="expression" dxfId="91" priority="5" stopIfTrue="1">
      <formula>AND($J8&lt;&gt;"",$J8&lt;&gt;"OK")</formula>
    </cfRule>
  </conditionalFormatting>
  <conditionalFormatting sqref="J24">
    <cfRule type="expression" dxfId="90" priority="1">
      <formula>$J$24&lt;&gt;""</formula>
    </cfRule>
  </conditionalFormatting>
  <dataValidations count="3">
    <dataValidation type="list" imeMode="disabled" allowBlank="1" showInputMessage="1" showErrorMessage="1" sqref="F8:F23" xr:uid="{E9C43B08-DA57-4065-A840-CE0A288C2122}">
      <formula1>"6,5,4,3,2,1"</formula1>
    </dataValidation>
    <dataValidation type="list" errorStyle="warning" allowBlank="1" showInputMessage="1" showErrorMessage="1" error="「男子」「女子」のどちらかを入れてください！" sqref="H4" xr:uid="{B7F2C24A-2F0D-47EB-8DC7-F85AEF8A8FD8}">
      <formula1>"男子,女子"</formula1>
    </dataValidation>
    <dataValidation type="list" showInputMessage="1" showErrorMessage="1" sqref="F4" xr:uid="{17B001A6-046A-4FA8-8B69-D236F5C76495}">
      <formula1>"　,Ａ,Ｂ,Ｃ,Ｄ,Ｅ,Ｆ,Ｇ,Ｈ,Ｉ,Ｊ,Ｋ,Ｌ,Ｍ,Ｎ"</formula1>
    </dataValidation>
  </dataValidation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3</xdr:row>
                    <xdr:rowOff>28575</xdr:rowOff>
                  </from>
                  <to>
                    <xdr:col>9</xdr:col>
                    <xdr:colOff>781050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4C22-5334-445F-909D-82EB8E4409BF}">
  <sheetPr codeName="Sheet7">
    <tabColor rgb="FFCCECFF"/>
  </sheetPr>
  <dimension ref="A1:V26"/>
  <sheetViews>
    <sheetView zoomScaleNormal="100" workbookViewId="0">
      <selection activeCell="C9" sqref="C9:E9"/>
    </sheetView>
  </sheetViews>
  <sheetFormatPr defaultRowHeight="13.5" x14ac:dyDescent="0.1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19" hidden="1" customWidth="1"/>
    <col min="15" max="15" width="8.375" style="19" hidden="1" customWidth="1"/>
    <col min="16" max="16" width="3.625" style="19" hidden="1" customWidth="1"/>
    <col min="17" max="20" width="9" style="19" hidden="1" customWidth="1"/>
    <col min="21" max="21" width="9" style="20" customWidth="1"/>
    <col min="22" max="16384" width="9" style="2"/>
  </cols>
  <sheetData>
    <row r="1" spans="1:22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 x14ac:dyDescent="0.15">
      <c r="A2" s="1"/>
      <c r="B2" s="91" t="str">
        <f>申込書!$B$3 &amp; "　参加申込書"</f>
        <v>第３６回 医王山ＳＣ交歓小学生バドミントン大会　参加申込書</v>
      </c>
      <c r="C2" s="91"/>
      <c r="D2" s="91"/>
      <c r="E2" s="91"/>
      <c r="F2" s="91"/>
      <c r="G2" s="91"/>
      <c r="H2" s="91"/>
      <c r="I2" s="91"/>
      <c r="J2" s="91"/>
      <c r="K2" s="3"/>
      <c r="L2" s="1"/>
    </row>
    <row r="3" spans="1:22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24" customHeight="1" x14ac:dyDescent="0.15">
      <c r="A4" s="1"/>
      <c r="B4" s="73" t="s">
        <v>0</v>
      </c>
      <c r="C4" s="74"/>
      <c r="D4" s="75">
        <f>申込書!$C$7</f>
        <v>0</v>
      </c>
      <c r="E4" s="75"/>
      <c r="F4" s="26" t="s">
        <v>46</v>
      </c>
      <c r="G4" s="14"/>
      <c r="H4" s="30" t="s">
        <v>12</v>
      </c>
      <c r="I4" s="1"/>
      <c r="J4" s="1"/>
      <c r="K4" s="1"/>
      <c r="L4" s="1"/>
      <c r="N4" s="28" t="b">
        <v>0</v>
      </c>
      <c r="O4" s="24" t="b">
        <f>AND($T$9,$T$11,$T$13,$T$15,$T$17,$T$19,$T$21,$T$23,$T$24)</f>
        <v>0</v>
      </c>
      <c r="P4" s="28">
        <f>COUNTA(C8:E23)</f>
        <v>0</v>
      </c>
    </row>
    <row r="5" spans="1:22" ht="24" customHeight="1" x14ac:dyDescent="0.15">
      <c r="A5" s="1"/>
      <c r="B5" s="4"/>
      <c r="C5" s="33"/>
      <c r="D5" s="34"/>
      <c r="E5" s="34"/>
      <c r="F5" s="92" t="s">
        <v>38</v>
      </c>
      <c r="G5" s="92"/>
      <c r="H5" s="92"/>
      <c r="I5" s="92"/>
      <c r="J5" s="92"/>
      <c r="K5" s="92"/>
      <c r="L5" s="1"/>
      <c r="N5" s="24"/>
      <c r="O5" s="24"/>
      <c r="P5" s="24"/>
      <c r="Q5" s="24"/>
      <c r="R5" s="24"/>
      <c r="S5" s="24"/>
    </row>
    <row r="6" spans="1:22" ht="20.100000000000001" customHeight="1" x14ac:dyDescent="0.15">
      <c r="A6" s="1"/>
      <c r="B6" s="76" t="s">
        <v>2</v>
      </c>
      <c r="C6" s="76"/>
      <c r="D6" s="76"/>
      <c r="E6" s="76"/>
      <c r="F6" s="76"/>
      <c r="G6" s="76"/>
      <c r="H6" s="76"/>
      <c r="I6" s="76"/>
      <c r="J6" s="76"/>
      <c r="K6" s="50"/>
      <c r="L6" s="1"/>
      <c r="N6" s="24"/>
      <c r="O6" s="24"/>
      <c r="P6" s="24"/>
      <c r="Q6" s="24"/>
      <c r="R6" s="24"/>
      <c r="S6" s="24"/>
    </row>
    <row r="7" spans="1:22" s="7" customFormat="1" ht="20.100000000000001" customHeight="1" x14ac:dyDescent="0.15">
      <c r="A7" s="5"/>
      <c r="B7" s="15"/>
      <c r="C7" s="67" t="s">
        <v>11</v>
      </c>
      <c r="D7" s="68"/>
      <c r="E7" s="69"/>
      <c r="F7" s="15" t="s">
        <v>13</v>
      </c>
      <c r="G7" s="70" t="s">
        <v>14</v>
      </c>
      <c r="H7" s="71"/>
      <c r="I7" s="72"/>
      <c r="J7" s="11" t="s">
        <v>9</v>
      </c>
      <c r="K7" s="51"/>
      <c r="L7" s="1"/>
      <c r="O7" s="24"/>
      <c r="P7" s="24"/>
      <c r="Q7" s="24"/>
      <c r="R7" s="24"/>
      <c r="S7" s="24"/>
      <c r="T7" s="19"/>
      <c r="U7" s="19"/>
      <c r="V7" s="20"/>
    </row>
    <row r="8" spans="1:22" s="7" customFormat="1" ht="14.1" customHeight="1" x14ac:dyDescent="0.15">
      <c r="A8" s="5"/>
      <c r="B8" s="16" t="s">
        <v>1</v>
      </c>
      <c r="C8" s="82"/>
      <c r="D8" s="83"/>
      <c r="E8" s="84"/>
      <c r="F8" s="85"/>
      <c r="G8" s="87"/>
      <c r="H8" s="88"/>
      <c r="I8" s="88"/>
      <c r="J8" s="77" t="str">
        <f>IF($N9,"",IF($P8&lt;&gt;0,$P8,IF($P9&lt;&gt;0,$P9,IF($R9&lt;&gt;0,$R9,IF($S9&lt;&gt;0,$S9,"OK")))))</f>
        <v/>
      </c>
      <c r="K8" s="52"/>
      <c r="L8" s="1"/>
      <c r="N8" s="47"/>
      <c r="O8" s="25">
        <f>IFERROR(FIND(" ",C8),0)+IFERROR(FIND("　",C8),0)</f>
        <v>0</v>
      </c>
      <c r="P8" s="25" t="str">
        <f>IF($O8=0,"NG:ふりがな",0)</f>
        <v>NG:ふりがな</v>
      </c>
      <c r="Q8" s="25"/>
      <c r="R8" s="25"/>
      <c r="S8" s="25"/>
      <c r="T8" s="19"/>
      <c r="U8" s="19"/>
      <c r="V8" s="20"/>
    </row>
    <row r="9" spans="1:22" ht="24" customHeight="1" x14ac:dyDescent="0.15">
      <c r="A9" s="1"/>
      <c r="B9" s="8">
        <v>1</v>
      </c>
      <c r="C9" s="79"/>
      <c r="D9" s="80"/>
      <c r="E9" s="81"/>
      <c r="F9" s="86"/>
      <c r="G9" s="89"/>
      <c r="H9" s="90"/>
      <c r="I9" s="90"/>
      <c r="J9" s="78"/>
      <c r="K9" s="52"/>
      <c r="L9" s="1"/>
      <c r="N9" s="48" t="b">
        <f>AND($C8="",$C9="")</f>
        <v>1</v>
      </c>
      <c r="O9" s="25">
        <f t="shared" ref="O9:O23" si="0">IFERROR(FIND(" ",C9),0)+IFERROR(FIND("　",C9),0)</f>
        <v>0</v>
      </c>
      <c r="P9" s="25" t="str">
        <f>IF($O9=0,"NG:名前",0)</f>
        <v>NG:名前</v>
      </c>
      <c r="Q9" s="25">
        <f>IF(AND($F8&gt;=1,$F8&lt;=6),$F8,0)</f>
        <v>0</v>
      </c>
      <c r="R9" s="25" t="str">
        <f>IF(AND($Q9&gt;=1,$Q9&lt;=6),0,"NG:学年")</f>
        <v>NG:学年</v>
      </c>
      <c r="S9" s="25" t="str">
        <f>IF(($B9*2)&gt;$P$4,"NG:空欄",0)</f>
        <v>NG:空欄</v>
      </c>
      <c r="T9" s="19" t="b">
        <f>IF($N9,TRUE,($J8="OK"))</f>
        <v>1</v>
      </c>
      <c r="U9" s="19"/>
      <c r="V9" s="20"/>
    </row>
    <row r="10" spans="1:22" s="7" customFormat="1" ht="14.1" customHeight="1" x14ac:dyDescent="0.15">
      <c r="A10" s="5"/>
      <c r="B10" s="16" t="s">
        <v>1</v>
      </c>
      <c r="C10" s="82"/>
      <c r="D10" s="83"/>
      <c r="E10" s="84"/>
      <c r="F10" s="85"/>
      <c r="G10" s="87"/>
      <c r="H10" s="88"/>
      <c r="I10" s="88"/>
      <c r="J10" s="77" t="str">
        <f t="shared" ref="J10" si="1">IF($N11,"",IF($P10&lt;&gt;0,$P10,IF($P11&lt;&gt;0,$P11,IF($R11&lt;&gt;0,$R11,IF($S11&lt;&gt;0,$S11,"OK")))))</f>
        <v/>
      </c>
      <c r="K10" s="52"/>
      <c r="L10" s="1"/>
      <c r="N10" s="47"/>
      <c r="O10" s="25">
        <f t="shared" si="0"/>
        <v>0</v>
      </c>
      <c r="P10" s="25" t="str">
        <f>IF($O10=0,"NG:ふりがな",0)</f>
        <v>NG:ふりがな</v>
      </c>
      <c r="Q10" s="25"/>
      <c r="R10" s="25"/>
      <c r="S10" s="25"/>
      <c r="T10" s="19"/>
      <c r="U10" s="19"/>
      <c r="V10" s="20"/>
    </row>
    <row r="11" spans="1:22" ht="24" customHeight="1" x14ac:dyDescent="0.15">
      <c r="A11" s="1"/>
      <c r="B11" s="8">
        <v>2</v>
      </c>
      <c r="C11" s="79"/>
      <c r="D11" s="80"/>
      <c r="E11" s="81"/>
      <c r="F11" s="86"/>
      <c r="G11" s="89"/>
      <c r="H11" s="90"/>
      <c r="I11" s="90"/>
      <c r="J11" s="78"/>
      <c r="K11" s="52"/>
      <c r="L11" s="1"/>
      <c r="N11" s="48" t="b">
        <f>AND($C10="",$C11="")</f>
        <v>1</v>
      </c>
      <c r="O11" s="25">
        <f t="shared" si="0"/>
        <v>0</v>
      </c>
      <c r="P11" s="25" t="str">
        <f>IF($O11=0,"NG:名前",0)</f>
        <v>NG:名前</v>
      </c>
      <c r="Q11" s="25">
        <f>IF(AND($F10&gt;=1,$F10&lt;=6),$F10,0)</f>
        <v>0</v>
      </c>
      <c r="R11" s="25" t="str">
        <f>IF(AND($Q11&gt;=1,$Q11&lt;=6),0,"NG:学年")</f>
        <v>NG:学年</v>
      </c>
      <c r="S11" s="25" t="str">
        <f t="shared" ref="S11:S23" si="2">IF(($B11*2)&gt;$P$4,"NG:空欄",0)</f>
        <v>NG:空欄</v>
      </c>
      <c r="T11" s="19" t="b">
        <f t="shared" ref="T11:T23" si="3">IF($N11,TRUE,($J10="OK"))</f>
        <v>1</v>
      </c>
      <c r="U11" s="19"/>
      <c r="V11" s="20"/>
    </row>
    <row r="12" spans="1:22" s="7" customFormat="1" ht="14.1" customHeight="1" x14ac:dyDescent="0.15">
      <c r="A12" s="5"/>
      <c r="B12" s="16" t="s">
        <v>1</v>
      </c>
      <c r="C12" s="82"/>
      <c r="D12" s="83"/>
      <c r="E12" s="84"/>
      <c r="F12" s="85"/>
      <c r="G12" s="87"/>
      <c r="H12" s="88"/>
      <c r="I12" s="88"/>
      <c r="J12" s="77" t="str">
        <f t="shared" ref="J12" si="4">IF($N13,"",IF($P12&lt;&gt;0,$P12,IF($P13&lt;&gt;0,$P13,IF($R13&lt;&gt;0,$R13,IF($S13&lt;&gt;0,$S13,"OK")))))</f>
        <v/>
      </c>
      <c r="K12" s="52"/>
      <c r="L12" s="1"/>
      <c r="N12" s="47"/>
      <c r="O12" s="25">
        <f t="shared" si="0"/>
        <v>0</v>
      </c>
      <c r="P12" s="25" t="str">
        <f>IF($O12=0,"NG:ふりがな",0)</f>
        <v>NG:ふりがな</v>
      </c>
      <c r="Q12" s="25"/>
      <c r="R12" s="25"/>
      <c r="S12" s="25"/>
      <c r="T12" s="19"/>
      <c r="U12" s="19"/>
      <c r="V12" s="20"/>
    </row>
    <row r="13" spans="1:22" ht="24" customHeight="1" x14ac:dyDescent="0.15">
      <c r="A13" s="1"/>
      <c r="B13" s="8">
        <v>3</v>
      </c>
      <c r="C13" s="79"/>
      <c r="D13" s="80"/>
      <c r="E13" s="81"/>
      <c r="F13" s="86"/>
      <c r="G13" s="89"/>
      <c r="H13" s="90"/>
      <c r="I13" s="90"/>
      <c r="J13" s="78"/>
      <c r="K13" s="52"/>
      <c r="L13" s="1"/>
      <c r="N13" s="48" t="b">
        <f>AND($C12="",$C13="")</f>
        <v>1</v>
      </c>
      <c r="O13" s="25">
        <f t="shared" si="0"/>
        <v>0</v>
      </c>
      <c r="P13" s="25" t="str">
        <f>IF($O13=0,"NG:名前",0)</f>
        <v>NG:名前</v>
      </c>
      <c r="Q13" s="25">
        <f>IF(AND($F12&gt;=1,$F12&lt;=6),$F12,0)</f>
        <v>0</v>
      </c>
      <c r="R13" s="25" t="str">
        <f>IF(AND($Q13&gt;=1,$Q13&lt;=6),0,"NG:学年")</f>
        <v>NG:学年</v>
      </c>
      <c r="S13" s="25" t="str">
        <f t="shared" si="2"/>
        <v>NG:空欄</v>
      </c>
      <c r="T13" s="19" t="b">
        <f t="shared" si="3"/>
        <v>1</v>
      </c>
      <c r="U13" s="19"/>
      <c r="V13" s="20"/>
    </row>
    <row r="14" spans="1:22" s="7" customFormat="1" ht="14.1" customHeight="1" x14ac:dyDescent="0.15">
      <c r="A14" s="5"/>
      <c r="B14" s="16" t="s">
        <v>1</v>
      </c>
      <c r="C14" s="82"/>
      <c r="D14" s="83"/>
      <c r="E14" s="84"/>
      <c r="F14" s="85"/>
      <c r="G14" s="87"/>
      <c r="H14" s="88"/>
      <c r="I14" s="88"/>
      <c r="J14" s="77" t="str">
        <f t="shared" ref="J14" si="5">IF($N15,"",IF($P14&lt;&gt;0,$P14,IF($P15&lt;&gt;0,$P15,IF($R15&lt;&gt;0,$R15,IF($S15&lt;&gt;0,$S15,"OK")))))</f>
        <v/>
      </c>
      <c r="K14" s="52"/>
      <c r="L14" s="1"/>
      <c r="N14" s="47"/>
      <c r="O14" s="25">
        <f t="shared" si="0"/>
        <v>0</v>
      </c>
      <c r="P14" s="25" t="str">
        <f>IF($O14=0,"NG:ふりがな",0)</f>
        <v>NG:ふりがな</v>
      </c>
      <c r="Q14" s="25"/>
      <c r="R14" s="25"/>
      <c r="S14" s="25"/>
      <c r="T14" s="19"/>
      <c r="U14" s="19"/>
      <c r="V14" s="20"/>
    </row>
    <row r="15" spans="1:22" ht="24" customHeight="1" x14ac:dyDescent="0.15">
      <c r="A15" s="1"/>
      <c r="B15" s="8">
        <v>4</v>
      </c>
      <c r="C15" s="79"/>
      <c r="D15" s="80"/>
      <c r="E15" s="81"/>
      <c r="F15" s="86"/>
      <c r="G15" s="89"/>
      <c r="H15" s="90"/>
      <c r="I15" s="90"/>
      <c r="J15" s="78"/>
      <c r="K15" s="52"/>
      <c r="L15" s="1"/>
      <c r="N15" s="48" t="b">
        <f>AND($C14="",$C15="")</f>
        <v>1</v>
      </c>
      <c r="O15" s="25">
        <f t="shared" si="0"/>
        <v>0</v>
      </c>
      <c r="P15" s="25" t="str">
        <f>IF($O15=0,"NG:名前",0)</f>
        <v>NG:名前</v>
      </c>
      <c r="Q15" s="25">
        <f>IF(AND($F14&gt;=1,$F14&lt;=6),$F14,0)</f>
        <v>0</v>
      </c>
      <c r="R15" s="25" t="str">
        <f>IF(AND($Q15&gt;=1,$Q15&lt;=6),0,"NG:学年")</f>
        <v>NG:学年</v>
      </c>
      <c r="S15" s="25" t="str">
        <f t="shared" si="2"/>
        <v>NG:空欄</v>
      </c>
      <c r="T15" s="19" t="b">
        <f t="shared" si="3"/>
        <v>1</v>
      </c>
      <c r="U15" s="19"/>
      <c r="V15" s="20"/>
    </row>
    <row r="16" spans="1:22" s="7" customFormat="1" ht="14.1" customHeight="1" x14ac:dyDescent="0.15">
      <c r="A16" s="5"/>
      <c r="B16" s="16" t="s">
        <v>1</v>
      </c>
      <c r="C16" s="82"/>
      <c r="D16" s="83"/>
      <c r="E16" s="84"/>
      <c r="F16" s="85"/>
      <c r="G16" s="87"/>
      <c r="H16" s="88"/>
      <c r="I16" s="88"/>
      <c r="J16" s="77" t="str">
        <f t="shared" ref="J16" si="6">IF($N17,"",IF($P16&lt;&gt;0,$P16,IF($P17&lt;&gt;0,$P17,IF($R17&lt;&gt;0,$R17,IF($S17&lt;&gt;0,$S17,"OK")))))</f>
        <v/>
      </c>
      <c r="K16" s="52"/>
      <c r="L16" s="1"/>
      <c r="N16" s="47"/>
      <c r="O16" s="25">
        <f t="shared" si="0"/>
        <v>0</v>
      </c>
      <c r="P16" s="25" t="str">
        <f>IF($O16=0,"NG:ふりがな",0)</f>
        <v>NG:ふりがな</v>
      </c>
      <c r="Q16" s="25"/>
      <c r="R16" s="25"/>
      <c r="S16" s="25"/>
      <c r="T16" s="19"/>
      <c r="U16" s="19"/>
      <c r="V16" s="20"/>
    </row>
    <row r="17" spans="1:22" ht="24" customHeight="1" x14ac:dyDescent="0.15">
      <c r="A17" s="1"/>
      <c r="B17" s="8">
        <v>5</v>
      </c>
      <c r="C17" s="79"/>
      <c r="D17" s="80"/>
      <c r="E17" s="81"/>
      <c r="F17" s="86"/>
      <c r="G17" s="89"/>
      <c r="H17" s="90"/>
      <c r="I17" s="90"/>
      <c r="J17" s="78"/>
      <c r="K17" s="52"/>
      <c r="L17" s="1"/>
      <c r="N17" s="48" t="b">
        <f>AND($C16="",$C17="")</f>
        <v>1</v>
      </c>
      <c r="O17" s="25">
        <f t="shared" si="0"/>
        <v>0</v>
      </c>
      <c r="P17" s="25" t="str">
        <f>IF($O17=0,"NG:名前",0)</f>
        <v>NG:名前</v>
      </c>
      <c r="Q17" s="25">
        <f>IF(AND($F16&gt;=1,$F16&lt;=6),$F16,0)</f>
        <v>0</v>
      </c>
      <c r="R17" s="25" t="str">
        <f>IF(AND($Q17&gt;=1,$Q17&lt;=6),0,"NG:学年")</f>
        <v>NG:学年</v>
      </c>
      <c r="S17" s="25" t="str">
        <f t="shared" si="2"/>
        <v>NG:空欄</v>
      </c>
      <c r="T17" s="19" t="b">
        <f t="shared" si="3"/>
        <v>1</v>
      </c>
      <c r="U17" s="19"/>
      <c r="V17" s="20"/>
    </row>
    <row r="18" spans="1:22" s="7" customFormat="1" ht="14.1" customHeight="1" x14ac:dyDescent="0.15">
      <c r="A18" s="5"/>
      <c r="B18" s="16" t="s">
        <v>1</v>
      </c>
      <c r="C18" s="82"/>
      <c r="D18" s="83"/>
      <c r="E18" s="84"/>
      <c r="F18" s="85"/>
      <c r="G18" s="87"/>
      <c r="H18" s="88"/>
      <c r="I18" s="88"/>
      <c r="J18" s="77" t="str">
        <f t="shared" ref="J18" si="7">IF($N19,"",IF($P18&lt;&gt;0,$P18,IF($P19&lt;&gt;0,$P19,IF($R19&lt;&gt;0,$R19,IF($S19&lt;&gt;0,$S19,"OK")))))</f>
        <v/>
      </c>
      <c r="K18" s="52"/>
      <c r="L18" s="1"/>
      <c r="N18" s="47"/>
      <c r="O18" s="25">
        <f t="shared" si="0"/>
        <v>0</v>
      </c>
      <c r="P18" s="25" t="str">
        <f>IF($O18=0,"NG:ふりがな",0)</f>
        <v>NG:ふりがな</v>
      </c>
      <c r="Q18" s="25"/>
      <c r="R18" s="25"/>
      <c r="S18" s="25"/>
      <c r="T18" s="19"/>
      <c r="U18" s="19"/>
      <c r="V18" s="20"/>
    </row>
    <row r="19" spans="1:22" ht="24" customHeight="1" x14ac:dyDescent="0.15">
      <c r="A19" s="1"/>
      <c r="B19" s="8">
        <v>6</v>
      </c>
      <c r="C19" s="79"/>
      <c r="D19" s="80"/>
      <c r="E19" s="81"/>
      <c r="F19" s="86"/>
      <c r="G19" s="89"/>
      <c r="H19" s="90"/>
      <c r="I19" s="90"/>
      <c r="J19" s="78"/>
      <c r="K19" s="52"/>
      <c r="L19" s="1"/>
      <c r="N19" s="48" t="b">
        <f>AND($C18="",$C19="")</f>
        <v>1</v>
      </c>
      <c r="O19" s="25">
        <f t="shared" si="0"/>
        <v>0</v>
      </c>
      <c r="P19" s="25" t="str">
        <f>IF($O19=0,"NG:名前",0)</f>
        <v>NG:名前</v>
      </c>
      <c r="Q19" s="25">
        <f>IF(AND($F18&gt;=1,$F18&lt;=6),$F18,0)</f>
        <v>0</v>
      </c>
      <c r="R19" s="25" t="str">
        <f>IF(AND($Q19&gt;=1,$Q19&lt;=6),0,"NG:学年")</f>
        <v>NG:学年</v>
      </c>
      <c r="S19" s="25" t="str">
        <f t="shared" si="2"/>
        <v>NG:空欄</v>
      </c>
      <c r="T19" s="19" t="b">
        <f t="shared" si="3"/>
        <v>1</v>
      </c>
      <c r="U19" s="19"/>
      <c r="V19" s="20"/>
    </row>
    <row r="20" spans="1:22" s="7" customFormat="1" ht="14.1" customHeight="1" x14ac:dyDescent="0.15">
      <c r="A20" s="5"/>
      <c r="B20" s="16" t="s">
        <v>1</v>
      </c>
      <c r="C20" s="82"/>
      <c r="D20" s="83"/>
      <c r="E20" s="84"/>
      <c r="F20" s="85"/>
      <c r="G20" s="87"/>
      <c r="H20" s="88"/>
      <c r="I20" s="88"/>
      <c r="J20" s="77" t="str">
        <f t="shared" ref="J20" si="8">IF($N21,"",IF($P20&lt;&gt;0,$P20,IF($P21&lt;&gt;0,$P21,IF($R21&lt;&gt;0,$R21,IF($S21&lt;&gt;0,$S21,"OK")))))</f>
        <v/>
      </c>
      <c r="K20" s="52"/>
      <c r="L20" s="1"/>
      <c r="N20" s="47"/>
      <c r="O20" s="25">
        <f t="shared" si="0"/>
        <v>0</v>
      </c>
      <c r="P20" s="25" t="str">
        <f>IF($O20=0,"NG:ふりがな",0)</f>
        <v>NG:ふりがな</v>
      </c>
      <c r="Q20" s="25"/>
      <c r="R20" s="25"/>
      <c r="S20" s="25"/>
      <c r="T20" s="19"/>
      <c r="U20" s="19"/>
      <c r="V20" s="20"/>
    </row>
    <row r="21" spans="1:22" ht="24" customHeight="1" x14ac:dyDescent="0.15">
      <c r="A21" s="1"/>
      <c r="B21" s="8">
        <v>7</v>
      </c>
      <c r="C21" s="79"/>
      <c r="D21" s="80"/>
      <c r="E21" s="81"/>
      <c r="F21" s="86"/>
      <c r="G21" s="89"/>
      <c r="H21" s="90"/>
      <c r="I21" s="90"/>
      <c r="J21" s="78"/>
      <c r="K21" s="52"/>
      <c r="L21" s="1"/>
      <c r="N21" s="48" t="b">
        <f>AND($C20="",$C21="")</f>
        <v>1</v>
      </c>
      <c r="O21" s="25">
        <f t="shared" si="0"/>
        <v>0</v>
      </c>
      <c r="P21" s="25" t="str">
        <f>IF($O21=0,"NG:名前",0)</f>
        <v>NG:名前</v>
      </c>
      <c r="Q21" s="25">
        <f>IF(AND($F20&gt;=1,$F20&lt;=6),$F20,0)</f>
        <v>0</v>
      </c>
      <c r="R21" s="25" t="str">
        <f>IF(AND($Q21&gt;=1,$Q21&lt;=6),0,"NG:学年")</f>
        <v>NG:学年</v>
      </c>
      <c r="S21" s="25" t="str">
        <f t="shared" si="2"/>
        <v>NG:空欄</v>
      </c>
      <c r="T21" s="19" t="b">
        <f t="shared" si="3"/>
        <v>1</v>
      </c>
      <c r="U21" s="19"/>
      <c r="V21" s="20"/>
    </row>
    <row r="22" spans="1:22" s="7" customFormat="1" ht="14.1" customHeight="1" x14ac:dyDescent="0.15">
      <c r="A22" s="5"/>
      <c r="B22" s="16" t="s">
        <v>1</v>
      </c>
      <c r="C22" s="82"/>
      <c r="D22" s="83"/>
      <c r="E22" s="84"/>
      <c r="F22" s="85"/>
      <c r="G22" s="87"/>
      <c r="H22" s="88"/>
      <c r="I22" s="88"/>
      <c r="J22" s="77" t="str">
        <f t="shared" ref="J22" si="9">IF($N23,"",IF($P22&lt;&gt;0,$P22,IF($P23&lt;&gt;0,$P23,IF($R23&lt;&gt;0,$R23,IF($S23&lt;&gt;0,$S23,"OK")))))</f>
        <v/>
      </c>
      <c r="K22" s="52"/>
      <c r="L22" s="1"/>
      <c r="N22" s="47"/>
      <c r="O22" s="25">
        <f t="shared" si="0"/>
        <v>0</v>
      </c>
      <c r="P22" s="25" t="str">
        <f>IF($O22=0,"NG:ふりがな",0)</f>
        <v>NG:ふりがな</v>
      </c>
      <c r="Q22" s="25"/>
      <c r="R22" s="25"/>
      <c r="S22" s="25"/>
      <c r="T22" s="19"/>
      <c r="U22" s="19"/>
      <c r="V22" s="20"/>
    </row>
    <row r="23" spans="1:22" ht="24" customHeight="1" x14ac:dyDescent="0.15">
      <c r="A23" s="1"/>
      <c r="B23" s="8">
        <v>8</v>
      </c>
      <c r="C23" s="79"/>
      <c r="D23" s="80"/>
      <c r="E23" s="81"/>
      <c r="F23" s="86"/>
      <c r="G23" s="89"/>
      <c r="H23" s="90"/>
      <c r="I23" s="90"/>
      <c r="J23" s="78"/>
      <c r="K23" s="52"/>
      <c r="L23" s="1"/>
      <c r="N23" s="48" t="b">
        <f>AND($C22="",$C23="")</f>
        <v>1</v>
      </c>
      <c r="O23" s="25">
        <f t="shared" si="0"/>
        <v>0</v>
      </c>
      <c r="P23" s="25" t="str">
        <f>IF($O23=0,"NG:名前",0)</f>
        <v>NG:名前</v>
      </c>
      <c r="Q23" s="25">
        <f>IF(AND($F22&gt;=1,$F22&lt;=6),$F22,0)</f>
        <v>0</v>
      </c>
      <c r="R23" s="25" t="str">
        <f>IF(AND($Q23&gt;=1,$Q23&lt;=6),0,"NG:学年")</f>
        <v>NG:学年</v>
      </c>
      <c r="S23" s="25" t="str">
        <f t="shared" si="2"/>
        <v>NG:空欄</v>
      </c>
      <c r="T23" s="19" t="b">
        <f t="shared" si="3"/>
        <v>1</v>
      </c>
      <c r="U23" s="19"/>
      <c r="V23" s="20"/>
    </row>
    <row r="24" spans="1:22" ht="21.95" customHeight="1" x14ac:dyDescent="0.15">
      <c r="A24" s="1"/>
      <c r="B24" s="54"/>
      <c r="C24" s="54"/>
      <c r="D24" s="54"/>
      <c r="E24" s="54"/>
      <c r="F24" s="54"/>
      <c r="G24" s="54"/>
      <c r="H24" s="54"/>
      <c r="I24" s="54"/>
      <c r="J24" s="55" t="str">
        <f>IF($S$24&lt;&gt;0,$S$24,"")</f>
        <v/>
      </c>
      <c r="K24" s="54"/>
      <c r="L24" s="1"/>
      <c r="N24" s="24"/>
      <c r="O24" s="24"/>
      <c r="P24" s="24"/>
      <c r="Q24" s="24"/>
      <c r="R24" s="24"/>
      <c r="S24" s="24">
        <f>IF(AND($N$4=FALSE,$P$4&gt;0,$P$4&lt;10),"NG:5人以上",0)</f>
        <v>0</v>
      </c>
      <c r="T24" s="19" t="b">
        <f>OR($N$4,$P$4&gt;=10)</f>
        <v>0</v>
      </c>
    </row>
    <row r="25" spans="1:22" ht="56.25" customHeight="1" x14ac:dyDescent="0.15">
      <c r="A25" s="1"/>
      <c r="B25" s="66" t="s">
        <v>44</v>
      </c>
      <c r="C25" s="66"/>
      <c r="D25" s="66"/>
      <c r="E25" s="66"/>
      <c r="F25" s="66"/>
      <c r="G25" s="66"/>
      <c r="H25" s="66"/>
      <c r="I25" s="66"/>
      <c r="J25" s="66"/>
      <c r="K25" s="66"/>
      <c r="L25" s="1"/>
      <c r="N25" s="24"/>
      <c r="O25" s="24"/>
      <c r="P25" s="24"/>
      <c r="Q25" s="24"/>
      <c r="R25" s="24"/>
      <c r="S25" s="24"/>
    </row>
    <row r="26" spans="1:22" ht="14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24"/>
      <c r="O26" s="24"/>
      <c r="P26" s="24"/>
      <c r="Q26" s="24"/>
      <c r="R26" s="24"/>
      <c r="S26" s="24"/>
    </row>
  </sheetData>
  <sheetProtection algorithmName="SHA-512" hashValue="cvcKlbfn9MDm8LeWq+z+cAZHMaqRMjPverbp8svla9G2v/7Bb/vLXN4XSSSELWkE+qQXyg6GQ/TJvazFt5qJUQ==" saltValue="PedcND51FnR36lqnQzVsTA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F4 H4 C8:I23">
    <cfRule type="expression" dxfId="89" priority="2" stopIfTrue="1">
      <formula>$H$4="男子"</formula>
    </cfRule>
    <cfRule type="expression" dxfId="88" priority="3" stopIfTrue="1">
      <formula>$H$4="女子"</formula>
    </cfRule>
  </conditionalFormatting>
  <conditionalFormatting sqref="J8:J23">
    <cfRule type="expression" dxfId="87" priority="4" stopIfTrue="1">
      <formula>$J8="OK"</formula>
    </cfRule>
    <cfRule type="expression" dxfId="86" priority="5" stopIfTrue="1">
      <formula>AND($J8&lt;&gt;"",$J8&lt;&gt;"OK")</formula>
    </cfRule>
  </conditionalFormatting>
  <conditionalFormatting sqref="J24">
    <cfRule type="expression" dxfId="85" priority="1">
      <formula>$J$24&lt;&gt;""</formula>
    </cfRule>
  </conditionalFormatting>
  <dataValidations count="3">
    <dataValidation type="list" imeMode="disabled" allowBlank="1" showInputMessage="1" showErrorMessage="1" sqref="F8:F23" xr:uid="{1D984136-0BA5-42B8-A7DA-CE2A4AEBE592}">
      <formula1>"6,5,4,3,2,1"</formula1>
    </dataValidation>
    <dataValidation type="list" errorStyle="warning" allowBlank="1" showInputMessage="1" showErrorMessage="1" error="「男子」「女子」のどちらかを入れてください！" sqref="H4" xr:uid="{99F6C0D9-1588-48EB-A305-8D65FB094B0C}">
      <formula1>"男子,女子"</formula1>
    </dataValidation>
    <dataValidation type="list" showInputMessage="1" showErrorMessage="1" sqref="F4" xr:uid="{1B264255-1FAA-4F3A-8456-A045AA87762C}">
      <formula1>"　,Ａ,Ｂ,Ｃ,Ｄ,Ｅ,Ｆ,Ｇ,Ｈ,Ｉ,Ｊ,Ｋ,Ｌ,Ｍ,Ｎ"</formula1>
    </dataValidation>
  </dataValidation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7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3</xdr:row>
                    <xdr:rowOff>28575</xdr:rowOff>
                  </from>
                  <to>
                    <xdr:col>9</xdr:col>
                    <xdr:colOff>781050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50957-46E7-459F-A88F-29F88A5773EF}">
  <sheetPr codeName="Sheet8">
    <tabColor rgb="FFCCECFF"/>
  </sheetPr>
  <dimension ref="A1:V26"/>
  <sheetViews>
    <sheetView zoomScaleNormal="100" workbookViewId="0">
      <selection activeCell="C9" sqref="C9:E9"/>
    </sheetView>
  </sheetViews>
  <sheetFormatPr defaultRowHeight="13.5" x14ac:dyDescent="0.1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19" hidden="1" customWidth="1"/>
    <col min="15" max="15" width="8.375" style="19" hidden="1" customWidth="1"/>
    <col min="16" max="16" width="3.625" style="19" hidden="1" customWidth="1"/>
    <col min="17" max="20" width="9" style="19" hidden="1" customWidth="1"/>
    <col min="21" max="21" width="9" style="20" customWidth="1"/>
    <col min="22" max="16384" width="9" style="2"/>
  </cols>
  <sheetData>
    <row r="1" spans="1:22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 x14ac:dyDescent="0.15">
      <c r="A2" s="1"/>
      <c r="B2" s="91" t="str">
        <f>申込書!$B$3 &amp; "　参加申込書"</f>
        <v>第３６回 医王山ＳＣ交歓小学生バドミントン大会　参加申込書</v>
      </c>
      <c r="C2" s="91"/>
      <c r="D2" s="91"/>
      <c r="E2" s="91"/>
      <c r="F2" s="91"/>
      <c r="G2" s="91"/>
      <c r="H2" s="91"/>
      <c r="I2" s="91"/>
      <c r="J2" s="91"/>
      <c r="K2" s="3"/>
      <c r="L2" s="1"/>
    </row>
    <row r="3" spans="1:22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24" customHeight="1" x14ac:dyDescent="0.15">
      <c r="A4" s="1"/>
      <c r="B4" s="73" t="s">
        <v>0</v>
      </c>
      <c r="C4" s="74"/>
      <c r="D4" s="75">
        <f>申込書!$C$7</f>
        <v>0</v>
      </c>
      <c r="E4" s="75"/>
      <c r="F4" s="26" t="s">
        <v>47</v>
      </c>
      <c r="G4" s="14"/>
      <c r="H4" s="30" t="s">
        <v>12</v>
      </c>
      <c r="I4" s="1"/>
      <c r="J4" s="1"/>
      <c r="K4" s="1"/>
      <c r="L4" s="1"/>
      <c r="N4" s="28" t="b">
        <v>0</v>
      </c>
      <c r="O4" s="24" t="b">
        <f>AND($T$9,$T$11,$T$13,$T$15,$T$17,$T$19,$T$21,$T$23,$T$24)</f>
        <v>0</v>
      </c>
      <c r="P4" s="28">
        <f>COUNTA(C8:E23)</f>
        <v>0</v>
      </c>
    </row>
    <row r="5" spans="1:22" ht="24" customHeight="1" x14ac:dyDescent="0.15">
      <c r="A5" s="1"/>
      <c r="B5" s="4"/>
      <c r="C5" s="33"/>
      <c r="D5" s="34"/>
      <c r="E5" s="34"/>
      <c r="F5" s="92" t="s">
        <v>38</v>
      </c>
      <c r="G5" s="92"/>
      <c r="H5" s="92"/>
      <c r="I5" s="92"/>
      <c r="J5" s="92"/>
      <c r="K5" s="92"/>
      <c r="L5" s="1"/>
      <c r="N5" s="24"/>
      <c r="O5" s="24"/>
      <c r="P5" s="24"/>
      <c r="Q5" s="24"/>
      <c r="R5" s="24"/>
      <c r="S5" s="24"/>
    </row>
    <row r="6" spans="1:22" ht="20.100000000000001" customHeight="1" x14ac:dyDescent="0.15">
      <c r="A6" s="1"/>
      <c r="B6" s="76" t="s">
        <v>2</v>
      </c>
      <c r="C6" s="76"/>
      <c r="D6" s="76"/>
      <c r="E6" s="76"/>
      <c r="F6" s="76"/>
      <c r="G6" s="76"/>
      <c r="H6" s="76"/>
      <c r="I6" s="76"/>
      <c r="J6" s="76"/>
      <c r="K6" s="50"/>
      <c r="L6" s="1"/>
      <c r="N6" s="24"/>
      <c r="O6" s="24"/>
      <c r="P6" s="24"/>
      <c r="Q6" s="24"/>
      <c r="R6" s="24"/>
      <c r="S6" s="24"/>
    </row>
    <row r="7" spans="1:22" s="7" customFormat="1" ht="20.100000000000001" customHeight="1" x14ac:dyDescent="0.15">
      <c r="A7" s="5"/>
      <c r="B7" s="15"/>
      <c r="C7" s="67" t="s">
        <v>11</v>
      </c>
      <c r="D7" s="68"/>
      <c r="E7" s="69"/>
      <c r="F7" s="15" t="s">
        <v>13</v>
      </c>
      <c r="G7" s="70" t="s">
        <v>14</v>
      </c>
      <c r="H7" s="71"/>
      <c r="I7" s="72"/>
      <c r="J7" s="11" t="s">
        <v>9</v>
      </c>
      <c r="K7" s="51"/>
      <c r="L7" s="1"/>
      <c r="O7" s="24"/>
      <c r="P7" s="24"/>
      <c r="Q7" s="24"/>
      <c r="R7" s="24"/>
      <c r="S7" s="24"/>
      <c r="T7" s="19"/>
      <c r="U7" s="19"/>
      <c r="V7" s="20"/>
    </row>
    <row r="8" spans="1:22" s="7" customFormat="1" ht="14.1" customHeight="1" x14ac:dyDescent="0.15">
      <c r="A8" s="5"/>
      <c r="B8" s="16" t="s">
        <v>1</v>
      </c>
      <c r="C8" s="82"/>
      <c r="D8" s="83"/>
      <c r="E8" s="84"/>
      <c r="F8" s="85"/>
      <c r="G8" s="87"/>
      <c r="H8" s="88"/>
      <c r="I8" s="88"/>
      <c r="J8" s="77" t="str">
        <f>IF($N9,"",IF($P8&lt;&gt;0,$P8,IF($P9&lt;&gt;0,$P9,IF($R9&lt;&gt;0,$R9,IF($S9&lt;&gt;0,$S9,"OK")))))</f>
        <v/>
      </c>
      <c r="K8" s="52"/>
      <c r="L8" s="1"/>
      <c r="N8" s="47"/>
      <c r="O8" s="25">
        <f>IFERROR(FIND(" ",C8),0)+IFERROR(FIND("　",C8),0)</f>
        <v>0</v>
      </c>
      <c r="P8" s="25" t="str">
        <f>IF($O8=0,"NG:ふりがな",0)</f>
        <v>NG:ふりがな</v>
      </c>
      <c r="Q8" s="25"/>
      <c r="R8" s="25"/>
      <c r="S8" s="25"/>
      <c r="T8" s="19"/>
      <c r="U8" s="19"/>
      <c r="V8" s="20"/>
    </row>
    <row r="9" spans="1:22" ht="24" customHeight="1" x14ac:dyDescent="0.15">
      <c r="A9" s="1"/>
      <c r="B9" s="8">
        <v>1</v>
      </c>
      <c r="C9" s="79"/>
      <c r="D9" s="80"/>
      <c r="E9" s="81"/>
      <c r="F9" s="86"/>
      <c r="G9" s="89"/>
      <c r="H9" s="90"/>
      <c r="I9" s="90"/>
      <c r="J9" s="78"/>
      <c r="K9" s="52"/>
      <c r="L9" s="1"/>
      <c r="N9" s="48" t="b">
        <f>AND($C8="",$C9="")</f>
        <v>1</v>
      </c>
      <c r="O9" s="25">
        <f t="shared" ref="O9:O23" si="0">IFERROR(FIND(" ",C9),0)+IFERROR(FIND("　",C9),0)</f>
        <v>0</v>
      </c>
      <c r="P9" s="25" t="str">
        <f>IF($O9=0,"NG:名前",0)</f>
        <v>NG:名前</v>
      </c>
      <c r="Q9" s="25">
        <f>IF(AND($F8&gt;=1,$F8&lt;=6),$F8,0)</f>
        <v>0</v>
      </c>
      <c r="R9" s="25" t="str">
        <f>IF(AND($Q9&gt;=1,$Q9&lt;=6),0,"NG:学年")</f>
        <v>NG:学年</v>
      </c>
      <c r="S9" s="25" t="str">
        <f>IF(($B9*2)&gt;$P$4,"NG:空欄",0)</f>
        <v>NG:空欄</v>
      </c>
      <c r="T9" s="19" t="b">
        <f>IF($N9,TRUE,($J8="OK"))</f>
        <v>1</v>
      </c>
      <c r="U9" s="19"/>
      <c r="V9" s="20"/>
    </row>
    <row r="10" spans="1:22" s="7" customFormat="1" ht="14.1" customHeight="1" x14ac:dyDescent="0.15">
      <c r="A10" s="5"/>
      <c r="B10" s="16" t="s">
        <v>1</v>
      </c>
      <c r="C10" s="82"/>
      <c r="D10" s="83"/>
      <c r="E10" s="84"/>
      <c r="F10" s="85"/>
      <c r="G10" s="87"/>
      <c r="H10" s="88"/>
      <c r="I10" s="88"/>
      <c r="J10" s="77" t="str">
        <f t="shared" ref="J10" si="1">IF($N11,"",IF($P10&lt;&gt;0,$P10,IF($P11&lt;&gt;0,$P11,IF($R11&lt;&gt;0,$R11,IF($S11&lt;&gt;0,$S11,"OK")))))</f>
        <v/>
      </c>
      <c r="K10" s="52"/>
      <c r="L10" s="1"/>
      <c r="N10" s="47"/>
      <c r="O10" s="25">
        <f t="shared" si="0"/>
        <v>0</v>
      </c>
      <c r="P10" s="25" t="str">
        <f>IF($O10=0,"NG:ふりがな",0)</f>
        <v>NG:ふりがな</v>
      </c>
      <c r="Q10" s="25"/>
      <c r="R10" s="25"/>
      <c r="S10" s="25"/>
      <c r="T10" s="19"/>
      <c r="U10" s="19"/>
      <c r="V10" s="20"/>
    </row>
    <row r="11" spans="1:22" ht="24" customHeight="1" x14ac:dyDescent="0.15">
      <c r="A11" s="1"/>
      <c r="B11" s="8">
        <v>2</v>
      </c>
      <c r="C11" s="79"/>
      <c r="D11" s="80"/>
      <c r="E11" s="81"/>
      <c r="F11" s="86"/>
      <c r="G11" s="89"/>
      <c r="H11" s="90"/>
      <c r="I11" s="90"/>
      <c r="J11" s="78"/>
      <c r="K11" s="52"/>
      <c r="L11" s="1"/>
      <c r="N11" s="48" t="b">
        <f>AND($C10="",$C11="")</f>
        <v>1</v>
      </c>
      <c r="O11" s="25">
        <f t="shared" si="0"/>
        <v>0</v>
      </c>
      <c r="P11" s="25" t="str">
        <f>IF($O11=0,"NG:名前",0)</f>
        <v>NG:名前</v>
      </c>
      <c r="Q11" s="25">
        <f>IF(AND($F10&gt;=1,$F10&lt;=6),$F10,0)</f>
        <v>0</v>
      </c>
      <c r="R11" s="25" t="str">
        <f>IF(AND($Q11&gt;=1,$Q11&lt;=6),0,"NG:学年")</f>
        <v>NG:学年</v>
      </c>
      <c r="S11" s="25" t="str">
        <f t="shared" ref="S11:S23" si="2">IF(($B11*2)&gt;$P$4,"NG:空欄",0)</f>
        <v>NG:空欄</v>
      </c>
      <c r="T11" s="19" t="b">
        <f t="shared" ref="T11:T23" si="3">IF($N11,TRUE,($J10="OK"))</f>
        <v>1</v>
      </c>
      <c r="U11" s="19"/>
      <c r="V11" s="20"/>
    </row>
    <row r="12" spans="1:22" s="7" customFormat="1" ht="14.1" customHeight="1" x14ac:dyDescent="0.15">
      <c r="A12" s="5"/>
      <c r="B12" s="16" t="s">
        <v>1</v>
      </c>
      <c r="C12" s="82"/>
      <c r="D12" s="83"/>
      <c r="E12" s="84"/>
      <c r="F12" s="85"/>
      <c r="G12" s="87"/>
      <c r="H12" s="88"/>
      <c r="I12" s="88"/>
      <c r="J12" s="77" t="str">
        <f t="shared" ref="J12" si="4">IF($N13,"",IF($P12&lt;&gt;0,$P12,IF($P13&lt;&gt;0,$P13,IF($R13&lt;&gt;0,$R13,IF($S13&lt;&gt;0,$S13,"OK")))))</f>
        <v/>
      </c>
      <c r="K12" s="52"/>
      <c r="L12" s="1"/>
      <c r="N12" s="47"/>
      <c r="O12" s="25">
        <f t="shared" si="0"/>
        <v>0</v>
      </c>
      <c r="P12" s="25" t="str">
        <f>IF($O12=0,"NG:ふりがな",0)</f>
        <v>NG:ふりがな</v>
      </c>
      <c r="Q12" s="25"/>
      <c r="R12" s="25"/>
      <c r="S12" s="25"/>
      <c r="T12" s="19"/>
      <c r="U12" s="19"/>
      <c r="V12" s="20"/>
    </row>
    <row r="13" spans="1:22" ht="24" customHeight="1" x14ac:dyDescent="0.15">
      <c r="A13" s="1"/>
      <c r="B13" s="8">
        <v>3</v>
      </c>
      <c r="C13" s="79"/>
      <c r="D13" s="80"/>
      <c r="E13" s="81"/>
      <c r="F13" s="86"/>
      <c r="G13" s="89"/>
      <c r="H13" s="90"/>
      <c r="I13" s="90"/>
      <c r="J13" s="78"/>
      <c r="K13" s="52"/>
      <c r="L13" s="1"/>
      <c r="N13" s="48" t="b">
        <f>AND($C12="",$C13="")</f>
        <v>1</v>
      </c>
      <c r="O13" s="25">
        <f t="shared" si="0"/>
        <v>0</v>
      </c>
      <c r="P13" s="25" t="str">
        <f>IF($O13=0,"NG:名前",0)</f>
        <v>NG:名前</v>
      </c>
      <c r="Q13" s="25">
        <f>IF(AND($F12&gt;=1,$F12&lt;=6),$F12,0)</f>
        <v>0</v>
      </c>
      <c r="R13" s="25" t="str">
        <f>IF(AND($Q13&gt;=1,$Q13&lt;=6),0,"NG:学年")</f>
        <v>NG:学年</v>
      </c>
      <c r="S13" s="25" t="str">
        <f t="shared" si="2"/>
        <v>NG:空欄</v>
      </c>
      <c r="T13" s="19" t="b">
        <f t="shared" si="3"/>
        <v>1</v>
      </c>
      <c r="U13" s="19"/>
      <c r="V13" s="20"/>
    </row>
    <row r="14" spans="1:22" s="7" customFormat="1" ht="14.1" customHeight="1" x14ac:dyDescent="0.15">
      <c r="A14" s="5"/>
      <c r="B14" s="16" t="s">
        <v>1</v>
      </c>
      <c r="C14" s="82"/>
      <c r="D14" s="83"/>
      <c r="E14" s="84"/>
      <c r="F14" s="85"/>
      <c r="G14" s="87"/>
      <c r="H14" s="88"/>
      <c r="I14" s="88"/>
      <c r="J14" s="77" t="str">
        <f t="shared" ref="J14" si="5">IF($N15,"",IF($P14&lt;&gt;0,$P14,IF($P15&lt;&gt;0,$P15,IF($R15&lt;&gt;0,$R15,IF($S15&lt;&gt;0,$S15,"OK")))))</f>
        <v/>
      </c>
      <c r="K14" s="52"/>
      <c r="L14" s="1"/>
      <c r="N14" s="47"/>
      <c r="O14" s="25">
        <f t="shared" si="0"/>
        <v>0</v>
      </c>
      <c r="P14" s="25" t="str">
        <f>IF($O14=0,"NG:ふりがな",0)</f>
        <v>NG:ふりがな</v>
      </c>
      <c r="Q14" s="25"/>
      <c r="R14" s="25"/>
      <c r="S14" s="25"/>
      <c r="T14" s="19"/>
      <c r="U14" s="19"/>
      <c r="V14" s="20"/>
    </row>
    <row r="15" spans="1:22" ht="24" customHeight="1" x14ac:dyDescent="0.15">
      <c r="A15" s="1"/>
      <c r="B15" s="8">
        <v>4</v>
      </c>
      <c r="C15" s="79"/>
      <c r="D15" s="80"/>
      <c r="E15" s="81"/>
      <c r="F15" s="86"/>
      <c r="G15" s="89"/>
      <c r="H15" s="90"/>
      <c r="I15" s="90"/>
      <c r="J15" s="78"/>
      <c r="K15" s="52"/>
      <c r="L15" s="1"/>
      <c r="N15" s="48" t="b">
        <f>AND($C14="",$C15="")</f>
        <v>1</v>
      </c>
      <c r="O15" s="25">
        <f t="shared" si="0"/>
        <v>0</v>
      </c>
      <c r="P15" s="25" t="str">
        <f>IF($O15=0,"NG:名前",0)</f>
        <v>NG:名前</v>
      </c>
      <c r="Q15" s="25">
        <f>IF(AND($F14&gt;=1,$F14&lt;=6),$F14,0)</f>
        <v>0</v>
      </c>
      <c r="R15" s="25" t="str">
        <f>IF(AND($Q15&gt;=1,$Q15&lt;=6),0,"NG:学年")</f>
        <v>NG:学年</v>
      </c>
      <c r="S15" s="25" t="str">
        <f t="shared" si="2"/>
        <v>NG:空欄</v>
      </c>
      <c r="T15" s="19" t="b">
        <f t="shared" si="3"/>
        <v>1</v>
      </c>
      <c r="U15" s="19"/>
      <c r="V15" s="20"/>
    </row>
    <row r="16" spans="1:22" s="7" customFormat="1" ht="14.1" customHeight="1" x14ac:dyDescent="0.15">
      <c r="A16" s="5"/>
      <c r="B16" s="16" t="s">
        <v>1</v>
      </c>
      <c r="C16" s="82"/>
      <c r="D16" s="83"/>
      <c r="E16" s="84"/>
      <c r="F16" s="85"/>
      <c r="G16" s="87"/>
      <c r="H16" s="88"/>
      <c r="I16" s="88"/>
      <c r="J16" s="77" t="str">
        <f t="shared" ref="J16" si="6">IF($N17,"",IF($P16&lt;&gt;0,$P16,IF($P17&lt;&gt;0,$P17,IF($R17&lt;&gt;0,$R17,IF($S17&lt;&gt;0,$S17,"OK")))))</f>
        <v/>
      </c>
      <c r="K16" s="52"/>
      <c r="L16" s="1"/>
      <c r="N16" s="47"/>
      <c r="O16" s="25">
        <f t="shared" si="0"/>
        <v>0</v>
      </c>
      <c r="P16" s="25" t="str">
        <f>IF($O16=0,"NG:ふりがな",0)</f>
        <v>NG:ふりがな</v>
      </c>
      <c r="Q16" s="25"/>
      <c r="R16" s="25"/>
      <c r="S16" s="25"/>
      <c r="T16" s="19"/>
      <c r="U16" s="19"/>
      <c r="V16" s="20"/>
    </row>
    <row r="17" spans="1:22" ht="24" customHeight="1" x14ac:dyDescent="0.15">
      <c r="A17" s="1"/>
      <c r="B17" s="8">
        <v>5</v>
      </c>
      <c r="C17" s="79"/>
      <c r="D17" s="80"/>
      <c r="E17" s="81"/>
      <c r="F17" s="86"/>
      <c r="G17" s="89"/>
      <c r="H17" s="90"/>
      <c r="I17" s="90"/>
      <c r="J17" s="78"/>
      <c r="K17" s="52"/>
      <c r="L17" s="1"/>
      <c r="N17" s="48" t="b">
        <f>AND($C16="",$C17="")</f>
        <v>1</v>
      </c>
      <c r="O17" s="25">
        <f t="shared" si="0"/>
        <v>0</v>
      </c>
      <c r="P17" s="25" t="str">
        <f>IF($O17=0,"NG:名前",0)</f>
        <v>NG:名前</v>
      </c>
      <c r="Q17" s="25">
        <f>IF(AND($F16&gt;=1,$F16&lt;=6),$F16,0)</f>
        <v>0</v>
      </c>
      <c r="R17" s="25" t="str">
        <f>IF(AND($Q17&gt;=1,$Q17&lt;=6),0,"NG:学年")</f>
        <v>NG:学年</v>
      </c>
      <c r="S17" s="25" t="str">
        <f t="shared" si="2"/>
        <v>NG:空欄</v>
      </c>
      <c r="T17" s="19" t="b">
        <f t="shared" si="3"/>
        <v>1</v>
      </c>
      <c r="U17" s="19"/>
      <c r="V17" s="20"/>
    </row>
    <row r="18" spans="1:22" s="7" customFormat="1" ht="14.1" customHeight="1" x14ac:dyDescent="0.15">
      <c r="A18" s="5"/>
      <c r="B18" s="16" t="s">
        <v>1</v>
      </c>
      <c r="C18" s="82"/>
      <c r="D18" s="83"/>
      <c r="E18" s="84"/>
      <c r="F18" s="85"/>
      <c r="G18" s="87"/>
      <c r="H18" s="88"/>
      <c r="I18" s="88"/>
      <c r="J18" s="77" t="str">
        <f t="shared" ref="J18" si="7">IF($N19,"",IF($P18&lt;&gt;0,$P18,IF($P19&lt;&gt;0,$P19,IF($R19&lt;&gt;0,$R19,IF($S19&lt;&gt;0,$S19,"OK")))))</f>
        <v/>
      </c>
      <c r="K18" s="52"/>
      <c r="L18" s="1"/>
      <c r="N18" s="47"/>
      <c r="O18" s="25">
        <f t="shared" si="0"/>
        <v>0</v>
      </c>
      <c r="P18" s="25" t="str">
        <f>IF($O18=0,"NG:ふりがな",0)</f>
        <v>NG:ふりがな</v>
      </c>
      <c r="Q18" s="25"/>
      <c r="R18" s="25"/>
      <c r="S18" s="25"/>
      <c r="T18" s="19"/>
      <c r="U18" s="19"/>
      <c r="V18" s="20"/>
    </row>
    <row r="19" spans="1:22" ht="24" customHeight="1" x14ac:dyDescent="0.15">
      <c r="A19" s="1"/>
      <c r="B19" s="8">
        <v>6</v>
      </c>
      <c r="C19" s="79"/>
      <c r="D19" s="80"/>
      <c r="E19" s="81"/>
      <c r="F19" s="86"/>
      <c r="G19" s="89"/>
      <c r="H19" s="90"/>
      <c r="I19" s="90"/>
      <c r="J19" s="78"/>
      <c r="K19" s="52"/>
      <c r="L19" s="1"/>
      <c r="N19" s="48" t="b">
        <f>AND($C18="",$C19="")</f>
        <v>1</v>
      </c>
      <c r="O19" s="25">
        <f t="shared" si="0"/>
        <v>0</v>
      </c>
      <c r="P19" s="25" t="str">
        <f>IF($O19=0,"NG:名前",0)</f>
        <v>NG:名前</v>
      </c>
      <c r="Q19" s="25">
        <f>IF(AND($F18&gt;=1,$F18&lt;=6),$F18,0)</f>
        <v>0</v>
      </c>
      <c r="R19" s="25" t="str">
        <f>IF(AND($Q19&gt;=1,$Q19&lt;=6),0,"NG:学年")</f>
        <v>NG:学年</v>
      </c>
      <c r="S19" s="25" t="str">
        <f t="shared" si="2"/>
        <v>NG:空欄</v>
      </c>
      <c r="T19" s="19" t="b">
        <f t="shared" si="3"/>
        <v>1</v>
      </c>
      <c r="U19" s="19"/>
      <c r="V19" s="20"/>
    </row>
    <row r="20" spans="1:22" s="7" customFormat="1" ht="14.1" customHeight="1" x14ac:dyDescent="0.15">
      <c r="A20" s="5"/>
      <c r="B20" s="16" t="s">
        <v>1</v>
      </c>
      <c r="C20" s="82"/>
      <c r="D20" s="83"/>
      <c r="E20" s="84"/>
      <c r="F20" s="85"/>
      <c r="G20" s="87"/>
      <c r="H20" s="88"/>
      <c r="I20" s="88"/>
      <c r="J20" s="77" t="str">
        <f t="shared" ref="J20" si="8">IF($N21,"",IF($P20&lt;&gt;0,$P20,IF($P21&lt;&gt;0,$P21,IF($R21&lt;&gt;0,$R21,IF($S21&lt;&gt;0,$S21,"OK")))))</f>
        <v/>
      </c>
      <c r="K20" s="52"/>
      <c r="L20" s="1"/>
      <c r="N20" s="47"/>
      <c r="O20" s="25">
        <f t="shared" si="0"/>
        <v>0</v>
      </c>
      <c r="P20" s="25" t="str">
        <f>IF($O20=0,"NG:ふりがな",0)</f>
        <v>NG:ふりがな</v>
      </c>
      <c r="Q20" s="25"/>
      <c r="R20" s="25"/>
      <c r="S20" s="25"/>
      <c r="T20" s="19"/>
      <c r="U20" s="19"/>
      <c r="V20" s="20"/>
    </row>
    <row r="21" spans="1:22" ht="24" customHeight="1" x14ac:dyDescent="0.15">
      <c r="A21" s="1"/>
      <c r="B21" s="8">
        <v>7</v>
      </c>
      <c r="C21" s="79"/>
      <c r="D21" s="80"/>
      <c r="E21" s="81"/>
      <c r="F21" s="86"/>
      <c r="G21" s="89"/>
      <c r="H21" s="90"/>
      <c r="I21" s="90"/>
      <c r="J21" s="78"/>
      <c r="K21" s="52"/>
      <c r="L21" s="1"/>
      <c r="N21" s="48" t="b">
        <f>AND($C20="",$C21="")</f>
        <v>1</v>
      </c>
      <c r="O21" s="25">
        <f t="shared" si="0"/>
        <v>0</v>
      </c>
      <c r="P21" s="25" t="str">
        <f>IF($O21=0,"NG:名前",0)</f>
        <v>NG:名前</v>
      </c>
      <c r="Q21" s="25">
        <f>IF(AND($F20&gt;=1,$F20&lt;=6),$F20,0)</f>
        <v>0</v>
      </c>
      <c r="R21" s="25" t="str">
        <f>IF(AND($Q21&gt;=1,$Q21&lt;=6),0,"NG:学年")</f>
        <v>NG:学年</v>
      </c>
      <c r="S21" s="25" t="str">
        <f t="shared" si="2"/>
        <v>NG:空欄</v>
      </c>
      <c r="T21" s="19" t="b">
        <f t="shared" si="3"/>
        <v>1</v>
      </c>
      <c r="U21" s="19"/>
      <c r="V21" s="20"/>
    </row>
    <row r="22" spans="1:22" s="7" customFormat="1" ht="14.1" customHeight="1" x14ac:dyDescent="0.15">
      <c r="A22" s="5"/>
      <c r="B22" s="16" t="s">
        <v>1</v>
      </c>
      <c r="C22" s="82"/>
      <c r="D22" s="83"/>
      <c r="E22" s="84"/>
      <c r="F22" s="85"/>
      <c r="G22" s="87"/>
      <c r="H22" s="88"/>
      <c r="I22" s="88"/>
      <c r="J22" s="77" t="str">
        <f t="shared" ref="J22" si="9">IF($N23,"",IF($P22&lt;&gt;0,$P22,IF($P23&lt;&gt;0,$P23,IF($R23&lt;&gt;0,$R23,IF($S23&lt;&gt;0,$S23,"OK")))))</f>
        <v/>
      </c>
      <c r="K22" s="52"/>
      <c r="L22" s="1"/>
      <c r="N22" s="47"/>
      <c r="O22" s="25">
        <f t="shared" si="0"/>
        <v>0</v>
      </c>
      <c r="P22" s="25" t="str">
        <f>IF($O22=0,"NG:ふりがな",0)</f>
        <v>NG:ふりがな</v>
      </c>
      <c r="Q22" s="25"/>
      <c r="R22" s="25"/>
      <c r="S22" s="25"/>
      <c r="T22" s="19"/>
      <c r="U22" s="19"/>
      <c r="V22" s="20"/>
    </row>
    <row r="23" spans="1:22" ht="24" customHeight="1" x14ac:dyDescent="0.15">
      <c r="A23" s="1"/>
      <c r="B23" s="8">
        <v>8</v>
      </c>
      <c r="C23" s="79"/>
      <c r="D23" s="80"/>
      <c r="E23" s="81"/>
      <c r="F23" s="86"/>
      <c r="G23" s="89"/>
      <c r="H23" s="90"/>
      <c r="I23" s="90"/>
      <c r="J23" s="78"/>
      <c r="K23" s="52"/>
      <c r="L23" s="1"/>
      <c r="N23" s="48" t="b">
        <f>AND($C22="",$C23="")</f>
        <v>1</v>
      </c>
      <c r="O23" s="25">
        <f t="shared" si="0"/>
        <v>0</v>
      </c>
      <c r="P23" s="25" t="str">
        <f>IF($O23=0,"NG:名前",0)</f>
        <v>NG:名前</v>
      </c>
      <c r="Q23" s="25">
        <f>IF(AND($F22&gt;=1,$F22&lt;=6),$F22,0)</f>
        <v>0</v>
      </c>
      <c r="R23" s="25" t="str">
        <f>IF(AND($Q23&gt;=1,$Q23&lt;=6),0,"NG:学年")</f>
        <v>NG:学年</v>
      </c>
      <c r="S23" s="25" t="str">
        <f t="shared" si="2"/>
        <v>NG:空欄</v>
      </c>
      <c r="T23" s="19" t="b">
        <f t="shared" si="3"/>
        <v>1</v>
      </c>
      <c r="U23" s="19"/>
      <c r="V23" s="20"/>
    </row>
    <row r="24" spans="1:22" ht="21.95" customHeight="1" x14ac:dyDescent="0.15">
      <c r="A24" s="1"/>
      <c r="B24" s="54"/>
      <c r="C24" s="54"/>
      <c r="D24" s="54"/>
      <c r="E24" s="54"/>
      <c r="F24" s="54"/>
      <c r="G24" s="54"/>
      <c r="H24" s="54"/>
      <c r="I24" s="54"/>
      <c r="J24" s="55" t="str">
        <f>IF($S$24&lt;&gt;0,$S$24,"")</f>
        <v/>
      </c>
      <c r="K24" s="54"/>
      <c r="L24" s="1"/>
      <c r="N24" s="24"/>
      <c r="O24" s="24"/>
      <c r="P24" s="24"/>
      <c r="Q24" s="24"/>
      <c r="R24" s="24"/>
      <c r="S24" s="24">
        <f>IF(AND($N$4=FALSE,$P$4&gt;0,$P$4&lt;10),"NG:5人以上",0)</f>
        <v>0</v>
      </c>
      <c r="T24" s="19" t="b">
        <f>OR($N$4,$P$4&gt;=10)</f>
        <v>0</v>
      </c>
    </row>
    <row r="25" spans="1:22" ht="56.25" customHeight="1" x14ac:dyDescent="0.15">
      <c r="A25" s="1"/>
      <c r="B25" s="66" t="s">
        <v>44</v>
      </c>
      <c r="C25" s="66"/>
      <c r="D25" s="66"/>
      <c r="E25" s="66"/>
      <c r="F25" s="66"/>
      <c r="G25" s="66"/>
      <c r="H25" s="66"/>
      <c r="I25" s="66"/>
      <c r="J25" s="66"/>
      <c r="K25" s="66"/>
      <c r="L25" s="1"/>
      <c r="N25" s="24"/>
      <c r="O25" s="24"/>
      <c r="P25" s="24"/>
      <c r="Q25" s="24"/>
      <c r="R25" s="24"/>
      <c r="S25" s="24"/>
    </row>
    <row r="26" spans="1:22" ht="14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24"/>
      <c r="O26" s="24"/>
      <c r="P26" s="24"/>
      <c r="Q26" s="24"/>
      <c r="R26" s="24"/>
      <c r="S26" s="24"/>
    </row>
  </sheetData>
  <sheetProtection algorithmName="SHA-512" hashValue="lD0dHQt7fYACuujLcPx4zJsenukfeCUjYq5/4Oc63lXbGTVfJ6vbl+5vSga4VqZ8D2eK85BqfYN7whUXvvMpXQ==" saltValue="6usams8Jy3zPacW2lNjM9A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F4 H4 C8:I23">
    <cfRule type="expression" dxfId="84" priority="2" stopIfTrue="1">
      <formula>$H$4="男子"</formula>
    </cfRule>
    <cfRule type="expression" dxfId="83" priority="3" stopIfTrue="1">
      <formula>$H$4="女子"</formula>
    </cfRule>
  </conditionalFormatting>
  <conditionalFormatting sqref="J8:J23">
    <cfRule type="expression" dxfId="82" priority="4" stopIfTrue="1">
      <formula>$J8="OK"</formula>
    </cfRule>
    <cfRule type="expression" dxfId="81" priority="5" stopIfTrue="1">
      <formula>AND($J8&lt;&gt;"",$J8&lt;&gt;"OK")</formula>
    </cfRule>
  </conditionalFormatting>
  <conditionalFormatting sqref="J24">
    <cfRule type="expression" dxfId="80" priority="1">
      <formula>$J$24&lt;&gt;""</formula>
    </cfRule>
  </conditionalFormatting>
  <dataValidations count="3">
    <dataValidation type="list" showInputMessage="1" showErrorMessage="1" sqref="F4" xr:uid="{92636446-F6A9-459E-A915-E8E0C57EF4D0}">
      <formula1>"　,Ａ,Ｂ,Ｃ,Ｄ,Ｅ,Ｆ,Ｇ,Ｈ,Ｉ,Ｊ,Ｋ,Ｌ,Ｍ,Ｎ"</formula1>
    </dataValidation>
    <dataValidation type="list" errorStyle="warning" allowBlank="1" showInputMessage="1" showErrorMessage="1" error="「男子」「女子」のどちらかを入れてください！" sqref="H4" xr:uid="{4A179D1F-D3C8-4F2E-AFB1-441B21B2247C}">
      <formula1>"男子,女子"</formula1>
    </dataValidation>
    <dataValidation type="list" imeMode="disabled" allowBlank="1" showInputMessage="1" showErrorMessage="1" sqref="F8:F23" xr:uid="{87AAE45F-DFD4-4AC4-8EC5-61C17FAA12DF}">
      <formula1>"6,5,4,3,2,1"</formula1>
    </dataValidation>
  </dataValidation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1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3</xdr:row>
                    <xdr:rowOff>28575</xdr:rowOff>
                  </from>
                  <to>
                    <xdr:col>9</xdr:col>
                    <xdr:colOff>781050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F3970-F75C-4A53-8BB5-4A0EB8686093}">
  <sheetPr codeName="Sheet9">
    <tabColor rgb="FFCCECFF"/>
  </sheetPr>
  <dimension ref="A1:V26"/>
  <sheetViews>
    <sheetView zoomScaleNormal="100" workbookViewId="0">
      <selection activeCell="C9" sqref="C9:E9"/>
    </sheetView>
  </sheetViews>
  <sheetFormatPr defaultRowHeight="13.5" x14ac:dyDescent="0.1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19" hidden="1" customWidth="1"/>
    <col min="15" max="15" width="8.375" style="19" hidden="1" customWidth="1"/>
    <col min="16" max="16" width="3.625" style="19" hidden="1" customWidth="1"/>
    <col min="17" max="20" width="9" style="19" hidden="1" customWidth="1"/>
    <col min="21" max="21" width="9" style="20" customWidth="1"/>
    <col min="22" max="16384" width="9" style="2"/>
  </cols>
  <sheetData>
    <row r="1" spans="1:22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 x14ac:dyDescent="0.15">
      <c r="A2" s="1"/>
      <c r="B2" s="91" t="str">
        <f>申込書!$B$3 &amp; "　参加申込書"</f>
        <v>第３６回 医王山ＳＣ交歓小学生バドミントン大会　参加申込書</v>
      </c>
      <c r="C2" s="91"/>
      <c r="D2" s="91"/>
      <c r="E2" s="91"/>
      <c r="F2" s="91"/>
      <c r="G2" s="91"/>
      <c r="H2" s="91"/>
      <c r="I2" s="91"/>
      <c r="J2" s="91"/>
      <c r="K2" s="3"/>
      <c r="L2" s="1"/>
    </row>
    <row r="3" spans="1:22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24" customHeight="1" x14ac:dyDescent="0.15">
      <c r="A4" s="1"/>
      <c r="B4" s="73" t="s">
        <v>0</v>
      </c>
      <c r="C4" s="74"/>
      <c r="D4" s="75">
        <f>申込書!$C$7</f>
        <v>0</v>
      </c>
      <c r="E4" s="75"/>
      <c r="F4" s="26" t="s">
        <v>48</v>
      </c>
      <c r="G4" s="14"/>
      <c r="H4" s="30" t="s">
        <v>12</v>
      </c>
      <c r="I4" s="1"/>
      <c r="J4" s="1"/>
      <c r="K4" s="1"/>
      <c r="L4" s="1"/>
      <c r="N4" s="28" t="b">
        <v>0</v>
      </c>
      <c r="O4" s="24" t="b">
        <f>AND($T$9,$T$11,$T$13,$T$15,$T$17,$T$19,$T$21,$T$23,$T$24)</f>
        <v>0</v>
      </c>
      <c r="P4" s="28">
        <f>COUNTA(C8:E23)</f>
        <v>0</v>
      </c>
    </row>
    <row r="5" spans="1:22" ht="24" customHeight="1" x14ac:dyDescent="0.15">
      <c r="A5" s="1"/>
      <c r="B5" s="4"/>
      <c r="C5" s="33"/>
      <c r="D5" s="34"/>
      <c r="E5" s="34"/>
      <c r="F5" s="92" t="s">
        <v>38</v>
      </c>
      <c r="G5" s="92"/>
      <c r="H5" s="92"/>
      <c r="I5" s="92"/>
      <c r="J5" s="92"/>
      <c r="K5" s="92"/>
      <c r="L5" s="1"/>
      <c r="N5" s="24"/>
      <c r="O5" s="24"/>
      <c r="P5" s="24"/>
      <c r="Q5" s="24"/>
      <c r="R5" s="24"/>
      <c r="S5" s="24"/>
    </row>
    <row r="6" spans="1:22" ht="20.100000000000001" customHeight="1" x14ac:dyDescent="0.15">
      <c r="A6" s="1"/>
      <c r="B6" s="76" t="s">
        <v>2</v>
      </c>
      <c r="C6" s="76"/>
      <c r="D6" s="76"/>
      <c r="E6" s="76"/>
      <c r="F6" s="76"/>
      <c r="G6" s="76"/>
      <c r="H6" s="76"/>
      <c r="I6" s="76"/>
      <c r="J6" s="76"/>
      <c r="K6" s="50"/>
      <c r="L6" s="1"/>
      <c r="N6" s="24"/>
      <c r="O6" s="24"/>
      <c r="P6" s="24"/>
      <c r="Q6" s="24"/>
      <c r="R6" s="24"/>
      <c r="S6" s="24"/>
    </row>
    <row r="7" spans="1:22" s="7" customFormat="1" ht="20.100000000000001" customHeight="1" x14ac:dyDescent="0.15">
      <c r="A7" s="5"/>
      <c r="B7" s="15"/>
      <c r="C7" s="67" t="s">
        <v>11</v>
      </c>
      <c r="D7" s="68"/>
      <c r="E7" s="69"/>
      <c r="F7" s="15" t="s">
        <v>13</v>
      </c>
      <c r="G7" s="70" t="s">
        <v>14</v>
      </c>
      <c r="H7" s="71"/>
      <c r="I7" s="72"/>
      <c r="J7" s="11" t="s">
        <v>9</v>
      </c>
      <c r="K7" s="51"/>
      <c r="L7" s="1"/>
      <c r="O7" s="24"/>
      <c r="P7" s="24"/>
      <c r="Q7" s="24"/>
      <c r="R7" s="24"/>
      <c r="S7" s="24"/>
      <c r="T7" s="19"/>
      <c r="U7" s="19"/>
      <c r="V7" s="20"/>
    </row>
    <row r="8" spans="1:22" s="7" customFormat="1" ht="14.1" customHeight="1" x14ac:dyDescent="0.15">
      <c r="A8" s="5"/>
      <c r="B8" s="16" t="s">
        <v>1</v>
      </c>
      <c r="C8" s="82"/>
      <c r="D8" s="83"/>
      <c r="E8" s="84"/>
      <c r="F8" s="85"/>
      <c r="G8" s="87"/>
      <c r="H8" s="88"/>
      <c r="I8" s="88"/>
      <c r="J8" s="77" t="str">
        <f>IF($N9,"",IF($P8&lt;&gt;0,$P8,IF($P9&lt;&gt;0,$P9,IF($R9&lt;&gt;0,$R9,IF($S9&lt;&gt;0,$S9,"OK")))))</f>
        <v/>
      </c>
      <c r="K8" s="52"/>
      <c r="L8" s="1"/>
      <c r="N8" s="47"/>
      <c r="O8" s="25">
        <f>IFERROR(FIND(" ",C8),0)+IFERROR(FIND("　",C8),0)</f>
        <v>0</v>
      </c>
      <c r="P8" s="25" t="str">
        <f>IF($O8=0,"NG:ふりがな",0)</f>
        <v>NG:ふりがな</v>
      </c>
      <c r="Q8" s="25"/>
      <c r="R8" s="25"/>
      <c r="S8" s="25"/>
      <c r="T8" s="19"/>
      <c r="U8" s="19"/>
      <c r="V8" s="20"/>
    </row>
    <row r="9" spans="1:22" ht="24" customHeight="1" x14ac:dyDescent="0.15">
      <c r="A9" s="1"/>
      <c r="B9" s="8">
        <v>1</v>
      </c>
      <c r="C9" s="79"/>
      <c r="D9" s="80"/>
      <c r="E9" s="81"/>
      <c r="F9" s="86"/>
      <c r="G9" s="89"/>
      <c r="H9" s="90"/>
      <c r="I9" s="90"/>
      <c r="J9" s="78"/>
      <c r="K9" s="52"/>
      <c r="L9" s="1"/>
      <c r="N9" s="48" t="b">
        <f>AND($C8="",$C9="")</f>
        <v>1</v>
      </c>
      <c r="O9" s="25">
        <f t="shared" ref="O9:O23" si="0">IFERROR(FIND(" ",C9),0)+IFERROR(FIND("　",C9),0)</f>
        <v>0</v>
      </c>
      <c r="P9" s="25" t="str">
        <f>IF($O9=0,"NG:名前",0)</f>
        <v>NG:名前</v>
      </c>
      <c r="Q9" s="25">
        <f>IF(AND($F8&gt;=1,$F8&lt;=6),$F8,0)</f>
        <v>0</v>
      </c>
      <c r="R9" s="25" t="str">
        <f>IF(AND($Q9&gt;=1,$Q9&lt;=6),0,"NG:学年")</f>
        <v>NG:学年</v>
      </c>
      <c r="S9" s="25" t="str">
        <f>IF(($B9*2)&gt;$P$4,"NG:空欄",0)</f>
        <v>NG:空欄</v>
      </c>
      <c r="T9" s="19" t="b">
        <f>IF($N9,TRUE,($J8="OK"))</f>
        <v>1</v>
      </c>
      <c r="U9" s="19"/>
      <c r="V9" s="20"/>
    </row>
    <row r="10" spans="1:22" s="7" customFormat="1" ht="14.1" customHeight="1" x14ac:dyDescent="0.15">
      <c r="A10" s="5"/>
      <c r="B10" s="16" t="s">
        <v>1</v>
      </c>
      <c r="C10" s="82"/>
      <c r="D10" s="83"/>
      <c r="E10" s="84"/>
      <c r="F10" s="85"/>
      <c r="G10" s="87"/>
      <c r="H10" s="88"/>
      <c r="I10" s="88"/>
      <c r="J10" s="77" t="str">
        <f t="shared" ref="J10" si="1">IF($N11,"",IF($P10&lt;&gt;0,$P10,IF($P11&lt;&gt;0,$P11,IF($R11&lt;&gt;0,$R11,IF($S11&lt;&gt;0,$S11,"OK")))))</f>
        <v/>
      </c>
      <c r="K10" s="52"/>
      <c r="L10" s="1"/>
      <c r="N10" s="47"/>
      <c r="O10" s="25">
        <f t="shared" si="0"/>
        <v>0</v>
      </c>
      <c r="P10" s="25" t="str">
        <f>IF($O10=0,"NG:ふりがな",0)</f>
        <v>NG:ふりがな</v>
      </c>
      <c r="Q10" s="25"/>
      <c r="R10" s="25"/>
      <c r="S10" s="25"/>
      <c r="T10" s="19"/>
      <c r="U10" s="19"/>
      <c r="V10" s="20"/>
    </row>
    <row r="11" spans="1:22" ht="24" customHeight="1" x14ac:dyDescent="0.15">
      <c r="A11" s="1"/>
      <c r="B11" s="8">
        <v>2</v>
      </c>
      <c r="C11" s="79"/>
      <c r="D11" s="80"/>
      <c r="E11" s="81"/>
      <c r="F11" s="86"/>
      <c r="G11" s="89"/>
      <c r="H11" s="90"/>
      <c r="I11" s="90"/>
      <c r="J11" s="78"/>
      <c r="K11" s="52"/>
      <c r="L11" s="1"/>
      <c r="N11" s="48" t="b">
        <f>AND($C10="",$C11="")</f>
        <v>1</v>
      </c>
      <c r="O11" s="25">
        <f t="shared" si="0"/>
        <v>0</v>
      </c>
      <c r="P11" s="25" t="str">
        <f>IF($O11=0,"NG:名前",0)</f>
        <v>NG:名前</v>
      </c>
      <c r="Q11" s="25">
        <f>IF(AND($F10&gt;=1,$F10&lt;=6),$F10,0)</f>
        <v>0</v>
      </c>
      <c r="R11" s="25" t="str">
        <f>IF(AND($Q11&gt;=1,$Q11&lt;=6),0,"NG:学年")</f>
        <v>NG:学年</v>
      </c>
      <c r="S11" s="25" t="str">
        <f t="shared" ref="S11:S23" si="2">IF(($B11*2)&gt;$P$4,"NG:空欄",0)</f>
        <v>NG:空欄</v>
      </c>
      <c r="T11" s="19" t="b">
        <f t="shared" ref="T11:T23" si="3">IF($N11,TRUE,($J10="OK"))</f>
        <v>1</v>
      </c>
      <c r="U11" s="19"/>
      <c r="V11" s="20"/>
    </row>
    <row r="12" spans="1:22" s="7" customFormat="1" ht="14.1" customHeight="1" x14ac:dyDescent="0.15">
      <c r="A12" s="5"/>
      <c r="B12" s="16" t="s">
        <v>1</v>
      </c>
      <c r="C12" s="82"/>
      <c r="D12" s="83"/>
      <c r="E12" s="84"/>
      <c r="F12" s="85"/>
      <c r="G12" s="87"/>
      <c r="H12" s="88"/>
      <c r="I12" s="88"/>
      <c r="J12" s="77" t="str">
        <f t="shared" ref="J12" si="4">IF($N13,"",IF($P12&lt;&gt;0,$P12,IF($P13&lt;&gt;0,$P13,IF($R13&lt;&gt;0,$R13,IF($S13&lt;&gt;0,$S13,"OK")))))</f>
        <v/>
      </c>
      <c r="K12" s="52"/>
      <c r="L12" s="1"/>
      <c r="N12" s="47"/>
      <c r="O12" s="25">
        <f t="shared" si="0"/>
        <v>0</v>
      </c>
      <c r="P12" s="25" t="str">
        <f>IF($O12=0,"NG:ふりがな",0)</f>
        <v>NG:ふりがな</v>
      </c>
      <c r="Q12" s="25"/>
      <c r="R12" s="25"/>
      <c r="S12" s="25"/>
      <c r="T12" s="19"/>
      <c r="U12" s="19"/>
      <c r="V12" s="20"/>
    </row>
    <row r="13" spans="1:22" ht="24" customHeight="1" x14ac:dyDescent="0.15">
      <c r="A13" s="1"/>
      <c r="B13" s="8">
        <v>3</v>
      </c>
      <c r="C13" s="79"/>
      <c r="D13" s="80"/>
      <c r="E13" s="81"/>
      <c r="F13" s="86"/>
      <c r="G13" s="89"/>
      <c r="H13" s="90"/>
      <c r="I13" s="90"/>
      <c r="J13" s="78"/>
      <c r="K13" s="52"/>
      <c r="L13" s="1"/>
      <c r="N13" s="48" t="b">
        <f>AND($C12="",$C13="")</f>
        <v>1</v>
      </c>
      <c r="O13" s="25">
        <f t="shared" si="0"/>
        <v>0</v>
      </c>
      <c r="P13" s="25" t="str">
        <f>IF($O13=0,"NG:名前",0)</f>
        <v>NG:名前</v>
      </c>
      <c r="Q13" s="25">
        <f>IF(AND($F12&gt;=1,$F12&lt;=6),$F12,0)</f>
        <v>0</v>
      </c>
      <c r="R13" s="25" t="str">
        <f>IF(AND($Q13&gt;=1,$Q13&lt;=6),0,"NG:学年")</f>
        <v>NG:学年</v>
      </c>
      <c r="S13" s="25" t="str">
        <f t="shared" si="2"/>
        <v>NG:空欄</v>
      </c>
      <c r="T13" s="19" t="b">
        <f t="shared" si="3"/>
        <v>1</v>
      </c>
      <c r="U13" s="19"/>
      <c r="V13" s="20"/>
    </row>
    <row r="14" spans="1:22" s="7" customFormat="1" ht="14.1" customHeight="1" x14ac:dyDescent="0.15">
      <c r="A14" s="5"/>
      <c r="B14" s="16" t="s">
        <v>1</v>
      </c>
      <c r="C14" s="82"/>
      <c r="D14" s="83"/>
      <c r="E14" s="84"/>
      <c r="F14" s="85"/>
      <c r="G14" s="87"/>
      <c r="H14" s="88"/>
      <c r="I14" s="88"/>
      <c r="J14" s="77" t="str">
        <f t="shared" ref="J14" si="5">IF($N15,"",IF($P14&lt;&gt;0,$P14,IF($P15&lt;&gt;0,$P15,IF($R15&lt;&gt;0,$R15,IF($S15&lt;&gt;0,$S15,"OK")))))</f>
        <v/>
      </c>
      <c r="K14" s="52"/>
      <c r="L14" s="1"/>
      <c r="N14" s="47"/>
      <c r="O14" s="25">
        <f t="shared" si="0"/>
        <v>0</v>
      </c>
      <c r="P14" s="25" t="str">
        <f>IF($O14=0,"NG:ふりがな",0)</f>
        <v>NG:ふりがな</v>
      </c>
      <c r="Q14" s="25"/>
      <c r="R14" s="25"/>
      <c r="S14" s="25"/>
      <c r="T14" s="19"/>
      <c r="U14" s="19"/>
      <c r="V14" s="20"/>
    </row>
    <row r="15" spans="1:22" ht="24" customHeight="1" x14ac:dyDescent="0.15">
      <c r="A15" s="1"/>
      <c r="B15" s="8">
        <v>4</v>
      </c>
      <c r="C15" s="79"/>
      <c r="D15" s="80"/>
      <c r="E15" s="81"/>
      <c r="F15" s="86"/>
      <c r="G15" s="89"/>
      <c r="H15" s="90"/>
      <c r="I15" s="90"/>
      <c r="J15" s="78"/>
      <c r="K15" s="52"/>
      <c r="L15" s="1"/>
      <c r="N15" s="48" t="b">
        <f>AND($C14="",$C15="")</f>
        <v>1</v>
      </c>
      <c r="O15" s="25">
        <f t="shared" si="0"/>
        <v>0</v>
      </c>
      <c r="P15" s="25" t="str">
        <f>IF($O15=0,"NG:名前",0)</f>
        <v>NG:名前</v>
      </c>
      <c r="Q15" s="25">
        <f>IF(AND($F14&gt;=1,$F14&lt;=6),$F14,0)</f>
        <v>0</v>
      </c>
      <c r="R15" s="25" t="str">
        <f>IF(AND($Q15&gt;=1,$Q15&lt;=6),0,"NG:学年")</f>
        <v>NG:学年</v>
      </c>
      <c r="S15" s="25" t="str">
        <f t="shared" si="2"/>
        <v>NG:空欄</v>
      </c>
      <c r="T15" s="19" t="b">
        <f t="shared" si="3"/>
        <v>1</v>
      </c>
      <c r="U15" s="19"/>
      <c r="V15" s="20"/>
    </row>
    <row r="16" spans="1:22" s="7" customFormat="1" ht="14.1" customHeight="1" x14ac:dyDescent="0.15">
      <c r="A16" s="5"/>
      <c r="B16" s="16" t="s">
        <v>1</v>
      </c>
      <c r="C16" s="82"/>
      <c r="D16" s="83"/>
      <c r="E16" s="84"/>
      <c r="F16" s="85"/>
      <c r="G16" s="87"/>
      <c r="H16" s="88"/>
      <c r="I16" s="88"/>
      <c r="J16" s="77" t="str">
        <f t="shared" ref="J16" si="6">IF($N17,"",IF($P16&lt;&gt;0,$P16,IF($P17&lt;&gt;0,$P17,IF($R17&lt;&gt;0,$R17,IF($S17&lt;&gt;0,$S17,"OK")))))</f>
        <v/>
      </c>
      <c r="K16" s="52"/>
      <c r="L16" s="1"/>
      <c r="N16" s="47"/>
      <c r="O16" s="25">
        <f t="shared" si="0"/>
        <v>0</v>
      </c>
      <c r="P16" s="25" t="str">
        <f>IF($O16=0,"NG:ふりがな",0)</f>
        <v>NG:ふりがな</v>
      </c>
      <c r="Q16" s="25"/>
      <c r="R16" s="25"/>
      <c r="S16" s="25"/>
      <c r="T16" s="19"/>
      <c r="U16" s="19"/>
      <c r="V16" s="20"/>
    </row>
    <row r="17" spans="1:22" ht="24" customHeight="1" x14ac:dyDescent="0.15">
      <c r="A17" s="1"/>
      <c r="B17" s="8">
        <v>5</v>
      </c>
      <c r="C17" s="79"/>
      <c r="D17" s="80"/>
      <c r="E17" s="81"/>
      <c r="F17" s="86"/>
      <c r="G17" s="89"/>
      <c r="H17" s="90"/>
      <c r="I17" s="90"/>
      <c r="J17" s="78"/>
      <c r="K17" s="52"/>
      <c r="L17" s="1"/>
      <c r="N17" s="48" t="b">
        <f>AND($C16="",$C17="")</f>
        <v>1</v>
      </c>
      <c r="O17" s="25">
        <f t="shared" si="0"/>
        <v>0</v>
      </c>
      <c r="P17" s="25" t="str">
        <f>IF($O17=0,"NG:名前",0)</f>
        <v>NG:名前</v>
      </c>
      <c r="Q17" s="25">
        <f>IF(AND($F16&gt;=1,$F16&lt;=6),$F16,0)</f>
        <v>0</v>
      </c>
      <c r="R17" s="25" t="str">
        <f>IF(AND($Q17&gt;=1,$Q17&lt;=6),0,"NG:学年")</f>
        <v>NG:学年</v>
      </c>
      <c r="S17" s="25" t="str">
        <f t="shared" si="2"/>
        <v>NG:空欄</v>
      </c>
      <c r="T17" s="19" t="b">
        <f t="shared" si="3"/>
        <v>1</v>
      </c>
      <c r="U17" s="19"/>
      <c r="V17" s="20"/>
    </row>
    <row r="18" spans="1:22" s="7" customFormat="1" ht="14.1" customHeight="1" x14ac:dyDescent="0.15">
      <c r="A18" s="5"/>
      <c r="B18" s="16" t="s">
        <v>1</v>
      </c>
      <c r="C18" s="82"/>
      <c r="D18" s="83"/>
      <c r="E18" s="84"/>
      <c r="F18" s="85"/>
      <c r="G18" s="87"/>
      <c r="H18" s="88"/>
      <c r="I18" s="88"/>
      <c r="J18" s="77" t="str">
        <f t="shared" ref="J18" si="7">IF($N19,"",IF($P18&lt;&gt;0,$P18,IF($P19&lt;&gt;0,$P19,IF($R19&lt;&gt;0,$R19,IF($S19&lt;&gt;0,$S19,"OK")))))</f>
        <v/>
      </c>
      <c r="K18" s="52"/>
      <c r="L18" s="1"/>
      <c r="N18" s="47"/>
      <c r="O18" s="25">
        <f t="shared" si="0"/>
        <v>0</v>
      </c>
      <c r="P18" s="25" t="str">
        <f>IF($O18=0,"NG:ふりがな",0)</f>
        <v>NG:ふりがな</v>
      </c>
      <c r="Q18" s="25"/>
      <c r="R18" s="25"/>
      <c r="S18" s="25"/>
      <c r="T18" s="19"/>
      <c r="U18" s="19"/>
      <c r="V18" s="20"/>
    </row>
    <row r="19" spans="1:22" ht="24" customHeight="1" x14ac:dyDescent="0.15">
      <c r="A19" s="1"/>
      <c r="B19" s="8">
        <v>6</v>
      </c>
      <c r="C19" s="79"/>
      <c r="D19" s="80"/>
      <c r="E19" s="81"/>
      <c r="F19" s="86"/>
      <c r="G19" s="89"/>
      <c r="H19" s="90"/>
      <c r="I19" s="90"/>
      <c r="J19" s="78"/>
      <c r="K19" s="52"/>
      <c r="L19" s="1"/>
      <c r="N19" s="48" t="b">
        <f>AND($C18="",$C19="")</f>
        <v>1</v>
      </c>
      <c r="O19" s="25">
        <f t="shared" si="0"/>
        <v>0</v>
      </c>
      <c r="P19" s="25" t="str">
        <f>IF($O19=0,"NG:名前",0)</f>
        <v>NG:名前</v>
      </c>
      <c r="Q19" s="25">
        <f>IF(AND($F18&gt;=1,$F18&lt;=6),$F18,0)</f>
        <v>0</v>
      </c>
      <c r="R19" s="25" t="str">
        <f>IF(AND($Q19&gt;=1,$Q19&lt;=6),0,"NG:学年")</f>
        <v>NG:学年</v>
      </c>
      <c r="S19" s="25" t="str">
        <f t="shared" si="2"/>
        <v>NG:空欄</v>
      </c>
      <c r="T19" s="19" t="b">
        <f t="shared" si="3"/>
        <v>1</v>
      </c>
      <c r="U19" s="19"/>
      <c r="V19" s="20"/>
    </row>
    <row r="20" spans="1:22" s="7" customFormat="1" ht="14.1" customHeight="1" x14ac:dyDescent="0.15">
      <c r="A20" s="5"/>
      <c r="B20" s="16" t="s">
        <v>1</v>
      </c>
      <c r="C20" s="82"/>
      <c r="D20" s="83"/>
      <c r="E20" s="84"/>
      <c r="F20" s="85"/>
      <c r="G20" s="87"/>
      <c r="H20" s="88"/>
      <c r="I20" s="88"/>
      <c r="J20" s="77" t="str">
        <f t="shared" ref="J20" si="8">IF($N21,"",IF($P20&lt;&gt;0,$P20,IF($P21&lt;&gt;0,$P21,IF($R21&lt;&gt;0,$R21,IF($S21&lt;&gt;0,$S21,"OK")))))</f>
        <v/>
      </c>
      <c r="K20" s="52"/>
      <c r="L20" s="1"/>
      <c r="N20" s="47"/>
      <c r="O20" s="25">
        <f t="shared" si="0"/>
        <v>0</v>
      </c>
      <c r="P20" s="25" t="str">
        <f>IF($O20=0,"NG:ふりがな",0)</f>
        <v>NG:ふりがな</v>
      </c>
      <c r="Q20" s="25"/>
      <c r="R20" s="25"/>
      <c r="S20" s="25"/>
      <c r="T20" s="19"/>
      <c r="U20" s="19"/>
      <c r="V20" s="20"/>
    </row>
    <row r="21" spans="1:22" ht="24" customHeight="1" x14ac:dyDescent="0.15">
      <c r="A21" s="1"/>
      <c r="B21" s="8">
        <v>7</v>
      </c>
      <c r="C21" s="79"/>
      <c r="D21" s="80"/>
      <c r="E21" s="81"/>
      <c r="F21" s="86"/>
      <c r="G21" s="89"/>
      <c r="H21" s="90"/>
      <c r="I21" s="90"/>
      <c r="J21" s="78"/>
      <c r="K21" s="52"/>
      <c r="L21" s="1"/>
      <c r="N21" s="48" t="b">
        <f>AND($C20="",$C21="")</f>
        <v>1</v>
      </c>
      <c r="O21" s="25">
        <f t="shared" si="0"/>
        <v>0</v>
      </c>
      <c r="P21" s="25" t="str">
        <f>IF($O21=0,"NG:名前",0)</f>
        <v>NG:名前</v>
      </c>
      <c r="Q21" s="25">
        <f>IF(AND($F20&gt;=1,$F20&lt;=6),$F20,0)</f>
        <v>0</v>
      </c>
      <c r="R21" s="25" t="str">
        <f>IF(AND($Q21&gt;=1,$Q21&lt;=6),0,"NG:学年")</f>
        <v>NG:学年</v>
      </c>
      <c r="S21" s="25" t="str">
        <f t="shared" si="2"/>
        <v>NG:空欄</v>
      </c>
      <c r="T21" s="19" t="b">
        <f t="shared" si="3"/>
        <v>1</v>
      </c>
      <c r="U21" s="19"/>
      <c r="V21" s="20"/>
    </row>
    <row r="22" spans="1:22" s="7" customFormat="1" ht="14.1" customHeight="1" x14ac:dyDescent="0.15">
      <c r="A22" s="5"/>
      <c r="B22" s="16" t="s">
        <v>1</v>
      </c>
      <c r="C22" s="82"/>
      <c r="D22" s="83"/>
      <c r="E22" s="84"/>
      <c r="F22" s="85"/>
      <c r="G22" s="87"/>
      <c r="H22" s="88"/>
      <c r="I22" s="88"/>
      <c r="J22" s="77" t="str">
        <f t="shared" ref="J22" si="9">IF($N23,"",IF($P22&lt;&gt;0,$P22,IF($P23&lt;&gt;0,$P23,IF($R23&lt;&gt;0,$R23,IF($S23&lt;&gt;0,$S23,"OK")))))</f>
        <v/>
      </c>
      <c r="K22" s="52"/>
      <c r="L22" s="1"/>
      <c r="N22" s="47"/>
      <c r="O22" s="25">
        <f t="shared" si="0"/>
        <v>0</v>
      </c>
      <c r="P22" s="25" t="str">
        <f>IF($O22=0,"NG:ふりがな",0)</f>
        <v>NG:ふりがな</v>
      </c>
      <c r="Q22" s="25"/>
      <c r="R22" s="25"/>
      <c r="S22" s="25"/>
      <c r="T22" s="19"/>
      <c r="U22" s="19"/>
      <c r="V22" s="20"/>
    </row>
    <row r="23" spans="1:22" ht="24" customHeight="1" x14ac:dyDescent="0.15">
      <c r="A23" s="1"/>
      <c r="B23" s="8">
        <v>8</v>
      </c>
      <c r="C23" s="79"/>
      <c r="D23" s="80"/>
      <c r="E23" s="81"/>
      <c r="F23" s="86"/>
      <c r="G23" s="89"/>
      <c r="H23" s="90"/>
      <c r="I23" s="90"/>
      <c r="J23" s="78"/>
      <c r="K23" s="52"/>
      <c r="L23" s="1"/>
      <c r="N23" s="48" t="b">
        <f>AND($C22="",$C23="")</f>
        <v>1</v>
      </c>
      <c r="O23" s="25">
        <f t="shared" si="0"/>
        <v>0</v>
      </c>
      <c r="P23" s="25" t="str">
        <f>IF($O23=0,"NG:名前",0)</f>
        <v>NG:名前</v>
      </c>
      <c r="Q23" s="25">
        <f>IF(AND($F22&gt;=1,$F22&lt;=6),$F22,0)</f>
        <v>0</v>
      </c>
      <c r="R23" s="25" t="str">
        <f>IF(AND($Q23&gt;=1,$Q23&lt;=6),0,"NG:学年")</f>
        <v>NG:学年</v>
      </c>
      <c r="S23" s="25" t="str">
        <f t="shared" si="2"/>
        <v>NG:空欄</v>
      </c>
      <c r="T23" s="19" t="b">
        <f t="shared" si="3"/>
        <v>1</v>
      </c>
      <c r="U23" s="19"/>
      <c r="V23" s="20"/>
    </row>
    <row r="24" spans="1:22" ht="21.95" customHeight="1" x14ac:dyDescent="0.15">
      <c r="A24" s="1"/>
      <c r="B24" s="54"/>
      <c r="C24" s="54"/>
      <c r="D24" s="54"/>
      <c r="E24" s="54"/>
      <c r="F24" s="54"/>
      <c r="G24" s="54"/>
      <c r="H24" s="54"/>
      <c r="I24" s="54"/>
      <c r="J24" s="55" t="str">
        <f>IF($S$24&lt;&gt;0,$S$24,"")</f>
        <v/>
      </c>
      <c r="K24" s="54"/>
      <c r="L24" s="1"/>
      <c r="N24" s="24"/>
      <c r="O24" s="24"/>
      <c r="P24" s="24"/>
      <c r="Q24" s="24"/>
      <c r="R24" s="24"/>
      <c r="S24" s="24">
        <f>IF(AND($N$4=FALSE,$P$4&gt;0,$P$4&lt;10),"NG:5人以上",0)</f>
        <v>0</v>
      </c>
      <c r="T24" s="19" t="b">
        <f>OR($N$4,$P$4&gt;=10)</f>
        <v>0</v>
      </c>
    </row>
    <row r="25" spans="1:22" ht="56.25" customHeight="1" x14ac:dyDescent="0.15">
      <c r="A25" s="1"/>
      <c r="B25" s="66" t="s">
        <v>44</v>
      </c>
      <c r="C25" s="66"/>
      <c r="D25" s="66"/>
      <c r="E25" s="66"/>
      <c r="F25" s="66"/>
      <c r="G25" s="66"/>
      <c r="H25" s="66"/>
      <c r="I25" s="66"/>
      <c r="J25" s="66"/>
      <c r="K25" s="66"/>
      <c r="L25" s="1"/>
      <c r="N25" s="24"/>
      <c r="O25" s="24"/>
      <c r="P25" s="24"/>
      <c r="Q25" s="24"/>
      <c r="R25" s="24"/>
      <c r="S25" s="24"/>
    </row>
    <row r="26" spans="1:22" ht="14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24"/>
      <c r="O26" s="24"/>
      <c r="P26" s="24"/>
      <c r="Q26" s="24"/>
      <c r="R26" s="24"/>
      <c r="S26" s="24"/>
    </row>
  </sheetData>
  <sheetProtection algorithmName="SHA-512" hashValue="ezv939st8Fwy4nGCJQs9YhGUL6e6XOooQULXoeb5ohQyTkqk0qcxt8nUWbkAtw0xD8FgVruAZh75iHs0OGGCFQ==" saltValue="/PUwWWTvX8hGmzD4Xn46rg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F4 H4 C8:I23">
    <cfRule type="expression" dxfId="79" priority="2" stopIfTrue="1">
      <formula>$H$4="男子"</formula>
    </cfRule>
    <cfRule type="expression" dxfId="78" priority="3" stopIfTrue="1">
      <formula>$H$4="女子"</formula>
    </cfRule>
  </conditionalFormatting>
  <conditionalFormatting sqref="J8:J23">
    <cfRule type="expression" dxfId="77" priority="4" stopIfTrue="1">
      <formula>$J8="OK"</formula>
    </cfRule>
    <cfRule type="expression" dxfId="76" priority="5" stopIfTrue="1">
      <formula>AND($J8&lt;&gt;"",$J8&lt;&gt;"OK")</formula>
    </cfRule>
  </conditionalFormatting>
  <conditionalFormatting sqref="J24">
    <cfRule type="expression" dxfId="75" priority="1">
      <formula>$J$24&lt;&gt;""</formula>
    </cfRule>
  </conditionalFormatting>
  <dataValidations count="3">
    <dataValidation type="list" showInputMessage="1" showErrorMessage="1" sqref="F4" xr:uid="{70C69D44-45AA-4F0B-9E2F-205739D8F1E6}">
      <formula1>"　,Ａ,Ｂ,Ｃ,Ｄ,Ｅ,Ｆ,Ｇ,Ｈ,Ｉ,Ｊ,Ｋ,Ｌ,Ｍ,Ｎ"</formula1>
    </dataValidation>
    <dataValidation type="list" errorStyle="warning" allowBlank="1" showInputMessage="1" showErrorMessage="1" error="「男子」「女子」のどちらかを入れてください！" sqref="H4" xr:uid="{1DF73633-CD9B-488F-8AED-B97C872158E7}">
      <formula1>"男子,女子"</formula1>
    </dataValidation>
    <dataValidation type="list" imeMode="disabled" allowBlank="1" showInputMessage="1" showErrorMessage="1" sqref="F8:F23" xr:uid="{34997D0B-80FE-4C1B-B26A-EB425233BB4F}">
      <formula1>"6,5,4,3,2,1"</formula1>
    </dataValidation>
  </dataValidation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5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3</xdr:row>
                    <xdr:rowOff>28575</xdr:rowOff>
                  </from>
                  <to>
                    <xdr:col>9</xdr:col>
                    <xdr:colOff>781050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5EB80-9374-444D-92A8-3768720C8A62}">
  <sheetPr codeName="Sheet10">
    <tabColor rgb="FFCCECFF"/>
  </sheetPr>
  <dimension ref="A1:V26"/>
  <sheetViews>
    <sheetView zoomScaleNormal="100" workbookViewId="0">
      <selection activeCell="C9" sqref="C9:E9"/>
    </sheetView>
  </sheetViews>
  <sheetFormatPr defaultRowHeight="13.5" x14ac:dyDescent="0.1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19" hidden="1" customWidth="1"/>
    <col min="15" max="15" width="8.375" style="19" hidden="1" customWidth="1"/>
    <col min="16" max="16" width="3.625" style="19" hidden="1" customWidth="1"/>
    <col min="17" max="20" width="9" style="19" hidden="1" customWidth="1"/>
    <col min="21" max="21" width="9" style="20" customWidth="1"/>
    <col min="22" max="16384" width="9" style="2"/>
  </cols>
  <sheetData>
    <row r="1" spans="1:22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 x14ac:dyDescent="0.15">
      <c r="A2" s="1"/>
      <c r="B2" s="91" t="str">
        <f>申込書!$B$3 &amp; "　参加申込書"</f>
        <v>第３６回 医王山ＳＣ交歓小学生バドミントン大会　参加申込書</v>
      </c>
      <c r="C2" s="91"/>
      <c r="D2" s="91"/>
      <c r="E2" s="91"/>
      <c r="F2" s="91"/>
      <c r="G2" s="91"/>
      <c r="H2" s="91"/>
      <c r="I2" s="91"/>
      <c r="J2" s="91"/>
      <c r="K2" s="3"/>
      <c r="L2" s="1"/>
    </row>
    <row r="3" spans="1:22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24" customHeight="1" x14ac:dyDescent="0.15">
      <c r="A4" s="1"/>
      <c r="B4" s="73" t="s">
        <v>0</v>
      </c>
      <c r="C4" s="74"/>
      <c r="D4" s="75">
        <f>申込書!$C$7</f>
        <v>0</v>
      </c>
      <c r="E4" s="75"/>
      <c r="F4" s="26" t="s">
        <v>49</v>
      </c>
      <c r="G4" s="14"/>
      <c r="H4" s="30" t="s">
        <v>12</v>
      </c>
      <c r="I4" s="1"/>
      <c r="J4" s="1"/>
      <c r="K4" s="1"/>
      <c r="L4" s="1"/>
      <c r="N4" s="28" t="b">
        <v>0</v>
      </c>
      <c r="O4" s="24" t="b">
        <f>AND($T$9,$T$11,$T$13,$T$15,$T$17,$T$19,$T$21,$T$23,$T$24)</f>
        <v>0</v>
      </c>
      <c r="P4" s="28">
        <f>COUNTA(C8:E23)</f>
        <v>0</v>
      </c>
    </row>
    <row r="5" spans="1:22" ht="24" customHeight="1" x14ac:dyDescent="0.15">
      <c r="A5" s="1"/>
      <c r="B5" s="4"/>
      <c r="C5" s="33"/>
      <c r="D5" s="34"/>
      <c r="E5" s="34"/>
      <c r="F5" s="92" t="s">
        <v>38</v>
      </c>
      <c r="G5" s="92"/>
      <c r="H5" s="92"/>
      <c r="I5" s="92"/>
      <c r="J5" s="92"/>
      <c r="K5" s="92"/>
      <c r="L5" s="1"/>
      <c r="N5" s="24"/>
      <c r="O5" s="24"/>
      <c r="P5" s="24"/>
      <c r="Q5" s="24"/>
      <c r="R5" s="24"/>
      <c r="S5" s="24"/>
    </row>
    <row r="6" spans="1:22" ht="20.100000000000001" customHeight="1" x14ac:dyDescent="0.15">
      <c r="A6" s="1"/>
      <c r="B6" s="76" t="s">
        <v>2</v>
      </c>
      <c r="C6" s="76"/>
      <c r="D6" s="76"/>
      <c r="E6" s="76"/>
      <c r="F6" s="76"/>
      <c r="G6" s="76"/>
      <c r="H6" s="76"/>
      <c r="I6" s="76"/>
      <c r="J6" s="76"/>
      <c r="K6" s="50"/>
      <c r="L6" s="1"/>
      <c r="N6" s="24"/>
      <c r="O6" s="24"/>
      <c r="P6" s="24"/>
      <c r="Q6" s="24"/>
      <c r="R6" s="24"/>
      <c r="S6" s="24"/>
    </row>
    <row r="7" spans="1:22" s="7" customFormat="1" ht="20.100000000000001" customHeight="1" x14ac:dyDescent="0.15">
      <c r="A7" s="5"/>
      <c r="B7" s="15"/>
      <c r="C7" s="67" t="s">
        <v>11</v>
      </c>
      <c r="D7" s="68"/>
      <c r="E7" s="69"/>
      <c r="F7" s="15" t="s">
        <v>13</v>
      </c>
      <c r="G7" s="70" t="s">
        <v>14</v>
      </c>
      <c r="H7" s="71"/>
      <c r="I7" s="72"/>
      <c r="J7" s="11" t="s">
        <v>9</v>
      </c>
      <c r="K7" s="51"/>
      <c r="L7" s="1"/>
      <c r="O7" s="24"/>
      <c r="P7" s="24"/>
      <c r="Q7" s="24"/>
      <c r="R7" s="24"/>
      <c r="S7" s="24"/>
      <c r="T7" s="19"/>
      <c r="U7" s="19"/>
      <c r="V7" s="20"/>
    </row>
    <row r="8" spans="1:22" s="7" customFormat="1" ht="14.1" customHeight="1" x14ac:dyDescent="0.15">
      <c r="A8" s="5"/>
      <c r="B8" s="16" t="s">
        <v>1</v>
      </c>
      <c r="C8" s="82"/>
      <c r="D8" s="83"/>
      <c r="E8" s="84"/>
      <c r="F8" s="85"/>
      <c r="G8" s="87"/>
      <c r="H8" s="88"/>
      <c r="I8" s="88"/>
      <c r="J8" s="77" t="str">
        <f>IF($N9,"",IF($P8&lt;&gt;0,$P8,IF($P9&lt;&gt;0,$P9,IF($R9&lt;&gt;0,$R9,IF($S9&lt;&gt;0,$S9,"OK")))))</f>
        <v/>
      </c>
      <c r="K8" s="52"/>
      <c r="L8" s="1"/>
      <c r="N8" s="47"/>
      <c r="O8" s="25">
        <f>IFERROR(FIND(" ",C8),0)+IFERROR(FIND("　",C8),0)</f>
        <v>0</v>
      </c>
      <c r="P8" s="25" t="str">
        <f>IF($O8=0,"NG:ふりがな",0)</f>
        <v>NG:ふりがな</v>
      </c>
      <c r="Q8" s="25"/>
      <c r="R8" s="25"/>
      <c r="S8" s="25"/>
      <c r="T8" s="19"/>
      <c r="U8" s="19"/>
      <c r="V8" s="20"/>
    </row>
    <row r="9" spans="1:22" ht="24" customHeight="1" x14ac:dyDescent="0.15">
      <c r="A9" s="1"/>
      <c r="B9" s="8">
        <v>1</v>
      </c>
      <c r="C9" s="79"/>
      <c r="D9" s="80"/>
      <c r="E9" s="81"/>
      <c r="F9" s="86"/>
      <c r="G9" s="89"/>
      <c r="H9" s="90"/>
      <c r="I9" s="90"/>
      <c r="J9" s="78"/>
      <c r="K9" s="52"/>
      <c r="L9" s="1"/>
      <c r="N9" s="48" t="b">
        <f>AND($C8="",$C9="")</f>
        <v>1</v>
      </c>
      <c r="O9" s="25">
        <f t="shared" ref="O9:O23" si="0">IFERROR(FIND(" ",C9),0)+IFERROR(FIND("　",C9),0)</f>
        <v>0</v>
      </c>
      <c r="P9" s="25" t="str">
        <f>IF($O9=0,"NG:名前",0)</f>
        <v>NG:名前</v>
      </c>
      <c r="Q9" s="25">
        <f>IF(AND($F8&gt;=1,$F8&lt;=6),$F8,0)</f>
        <v>0</v>
      </c>
      <c r="R9" s="25" t="str">
        <f>IF(AND($Q9&gt;=1,$Q9&lt;=6),0,"NG:学年")</f>
        <v>NG:学年</v>
      </c>
      <c r="S9" s="25" t="str">
        <f>IF(($B9*2)&gt;$P$4,"NG:空欄",0)</f>
        <v>NG:空欄</v>
      </c>
      <c r="T9" s="19" t="b">
        <f>IF($N9,TRUE,($J8="OK"))</f>
        <v>1</v>
      </c>
      <c r="U9" s="19"/>
      <c r="V9" s="20"/>
    </row>
    <row r="10" spans="1:22" s="7" customFormat="1" ht="14.1" customHeight="1" x14ac:dyDescent="0.15">
      <c r="A10" s="5"/>
      <c r="B10" s="16" t="s">
        <v>1</v>
      </c>
      <c r="C10" s="82"/>
      <c r="D10" s="83"/>
      <c r="E10" s="84"/>
      <c r="F10" s="85"/>
      <c r="G10" s="87"/>
      <c r="H10" s="88"/>
      <c r="I10" s="88"/>
      <c r="J10" s="77" t="str">
        <f t="shared" ref="J10" si="1">IF($N11,"",IF($P10&lt;&gt;0,$P10,IF($P11&lt;&gt;0,$P11,IF($R11&lt;&gt;0,$R11,IF($S11&lt;&gt;0,$S11,"OK")))))</f>
        <v/>
      </c>
      <c r="K10" s="52"/>
      <c r="L10" s="1"/>
      <c r="N10" s="47"/>
      <c r="O10" s="25">
        <f t="shared" si="0"/>
        <v>0</v>
      </c>
      <c r="P10" s="25" t="str">
        <f>IF($O10=0,"NG:ふりがな",0)</f>
        <v>NG:ふりがな</v>
      </c>
      <c r="Q10" s="25"/>
      <c r="R10" s="25"/>
      <c r="S10" s="25"/>
      <c r="T10" s="19"/>
      <c r="U10" s="19"/>
      <c r="V10" s="20"/>
    </row>
    <row r="11" spans="1:22" ht="24" customHeight="1" x14ac:dyDescent="0.15">
      <c r="A11" s="1"/>
      <c r="B11" s="8">
        <v>2</v>
      </c>
      <c r="C11" s="79"/>
      <c r="D11" s="80"/>
      <c r="E11" s="81"/>
      <c r="F11" s="86"/>
      <c r="G11" s="89"/>
      <c r="H11" s="90"/>
      <c r="I11" s="90"/>
      <c r="J11" s="78"/>
      <c r="K11" s="52"/>
      <c r="L11" s="1"/>
      <c r="N11" s="48" t="b">
        <f>AND($C10="",$C11="")</f>
        <v>1</v>
      </c>
      <c r="O11" s="25">
        <f t="shared" si="0"/>
        <v>0</v>
      </c>
      <c r="P11" s="25" t="str">
        <f>IF($O11=0,"NG:名前",0)</f>
        <v>NG:名前</v>
      </c>
      <c r="Q11" s="25">
        <f>IF(AND($F10&gt;=1,$F10&lt;=6),$F10,0)</f>
        <v>0</v>
      </c>
      <c r="R11" s="25" t="str">
        <f>IF(AND($Q11&gt;=1,$Q11&lt;=6),0,"NG:学年")</f>
        <v>NG:学年</v>
      </c>
      <c r="S11" s="25" t="str">
        <f t="shared" ref="S11:S23" si="2">IF(($B11*2)&gt;$P$4,"NG:空欄",0)</f>
        <v>NG:空欄</v>
      </c>
      <c r="T11" s="19" t="b">
        <f t="shared" ref="T11:T23" si="3">IF($N11,TRUE,($J10="OK"))</f>
        <v>1</v>
      </c>
      <c r="U11" s="19"/>
      <c r="V11" s="20"/>
    </row>
    <row r="12" spans="1:22" s="7" customFormat="1" ht="14.1" customHeight="1" x14ac:dyDescent="0.15">
      <c r="A12" s="5"/>
      <c r="B12" s="16" t="s">
        <v>1</v>
      </c>
      <c r="C12" s="82"/>
      <c r="D12" s="83"/>
      <c r="E12" s="84"/>
      <c r="F12" s="85"/>
      <c r="G12" s="87"/>
      <c r="H12" s="88"/>
      <c r="I12" s="88"/>
      <c r="J12" s="77" t="str">
        <f t="shared" ref="J12" si="4">IF($N13,"",IF($P12&lt;&gt;0,$P12,IF($P13&lt;&gt;0,$P13,IF($R13&lt;&gt;0,$R13,IF($S13&lt;&gt;0,$S13,"OK")))))</f>
        <v/>
      </c>
      <c r="K12" s="52"/>
      <c r="L12" s="1"/>
      <c r="N12" s="47"/>
      <c r="O12" s="25">
        <f t="shared" si="0"/>
        <v>0</v>
      </c>
      <c r="P12" s="25" t="str">
        <f>IF($O12=0,"NG:ふりがな",0)</f>
        <v>NG:ふりがな</v>
      </c>
      <c r="Q12" s="25"/>
      <c r="R12" s="25"/>
      <c r="S12" s="25"/>
      <c r="T12" s="19"/>
      <c r="U12" s="19"/>
      <c r="V12" s="20"/>
    </row>
    <row r="13" spans="1:22" ht="24" customHeight="1" x14ac:dyDescent="0.15">
      <c r="A13" s="1"/>
      <c r="B13" s="8">
        <v>3</v>
      </c>
      <c r="C13" s="79"/>
      <c r="D13" s="80"/>
      <c r="E13" s="81"/>
      <c r="F13" s="86"/>
      <c r="G13" s="89"/>
      <c r="H13" s="90"/>
      <c r="I13" s="90"/>
      <c r="J13" s="78"/>
      <c r="K13" s="52"/>
      <c r="L13" s="1"/>
      <c r="N13" s="48" t="b">
        <f>AND($C12="",$C13="")</f>
        <v>1</v>
      </c>
      <c r="O13" s="25">
        <f t="shared" si="0"/>
        <v>0</v>
      </c>
      <c r="P13" s="25" t="str">
        <f>IF($O13=0,"NG:名前",0)</f>
        <v>NG:名前</v>
      </c>
      <c r="Q13" s="25">
        <f>IF(AND($F12&gt;=1,$F12&lt;=6),$F12,0)</f>
        <v>0</v>
      </c>
      <c r="R13" s="25" t="str">
        <f>IF(AND($Q13&gt;=1,$Q13&lt;=6),0,"NG:学年")</f>
        <v>NG:学年</v>
      </c>
      <c r="S13" s="25" t="str">
        <f t="shared" si="2"/>
        <v>NG:空欄</v>
      </c>
      <c r="T13" s="19" t="b">
        <f t="shared" si="3"/>
        <v>1</v>
      </c>
      <c r="U13" s="19"/>
      <c r="V13" s="20"/>
    </row>
    <row r="14" spans="1:22" s="7" customFormat="1" ht="14.1" customHeight="1" x14ac:dyDescent="0.15">
      <c r="A14" s="5"/>
      <c r="B14" s="16" t="s">
        <v>1</v>
      </c>
      <c r="C14" s="82"/>
      <c r="D14" s="83"/>
      <c r="E14" s="84"/>
      <c r="F14" s="85"/>
      <c r="G14" s="87"/>
      <c r="H14" s="88"/>
      <c r="I14" s="88"/>
      <c r="J14" s="77" t="str">
        <f t="shared" ref="J14" si="5">IF($N15,"",IF($P14&lt;&gt;0,$P14,IF($P15&lt;&gt;0,$P15,IF($R15&lt;&gt;0,$R15,IF($S15&lt;&gt;0,$S15,"OK")))))</f>
        <v/>
      </c>
      <c r="K14" s="52"/>
      <c r="L14" s="1"/>
      <c r="N14" s="47"/>
      <c r="O14" s="25">
        <f t="shared" si="0"/>
        <v>0</v>
      </c>
      <c r="P14" s="25" t="str">
        <f>IF($O14=0,"NG:ふりがな",0)</f>
        <v>NG:ふりがな</v>
      </c>
      <c r="Q14" s="25"/>
      <c r="R14" s="25"/>
      <c r="S14" s="25"/>
      <c r="T14" s="19"/>
      <c r="U14" s="19"/>
      <c r="V14" s="20"/>
    </row>
    <row r="15" spans="1:22" ht="24" customHeight="1" x14ac:dyDescent="0.15">
      <c r="A15" s="1"/>
      <c r="B15" s="8">
        <v>4</v>
      </c>
      <c r="C15" s="79"/>
      <c r="D15" s="80"/>
      <c r="E15" s="81"/>
      <c r="F15" s="86"/>
      <c r="G15" s="89"/>
      <c r="H15" s="90"/>
      <c r="I15" s="90"/>
      <c r="J15" s="78"/>
      <c r="K15" s="52"/>
      <c r="L15" s="1"/>
      <c r="N15" s="48" t="b">
        <f>AND($C14="",$C15="")</f>
        <v>1</v>
      </c>
      <c r="O15" s="25">
        <f t="shared" si="0"/>
        <v>0</v>
      </c>
      <c r="P15" s="25" t="str">
        <f>IF($O15=0,"NG:名前",0)</f>
        <v>NG:名前</v>
      </c>
      <c r="Q15" s="25">
        <f>IF(AND($F14&gt;=1,$F14&lt;=6),$F14,0)</f>
        <v>0</v>
      </c>
      <c r="R15" s="25" t="str">
        <f>IF(AND($Q15&gt;=1,$Q15&lt;=6),0,"NG:学年")</f>
        <v>NG:学年</v>
      </c>
      <c r="S15" s="25" t="str">
        <f t="shared" si="2"/>
        <v>NG:空欄</v>
      </c>
      <c r="T15" s="19" t="b">
        <f t="shared" si="3"/>
        <v>1</v>
      </c>
      <c r="U15" s="19"/>
      <c r="V15" s="20"/>
    </row>
    <row r="16" spans="1:22" s="7" customFormat="1" ht="14.1" customHeight="1" x14ac:dyDescent="0.15">
      <c r="A16" s="5"/>
      <c r="B16" s="16" t="s">
        <v>1</v>
      </c>
      <c r="C16" s="82"/>
      <c r="D16" s="83"/>
      <c r="E16" s="84"/>
      <c r="F16" s="85"/>
      <c r="G16" s="87"/>
      <c r="H16" s="88"/>
      <c r="I16" s="88"/>
      <c r="J16" s="77" t="str">
        <f t="shared" ref="J16" si="6">IF($N17,"",IF($P16&lt;&gt;0,$P16,IF($P17&lt;&gt;0,$P17,IF($R17&lt;&gt;0,$R17,IF($S17&lt;&gt;0,$S17,"OK")))))</f>
        <v/>
      </c>
      <c r="K16" s="52"/>
      <c r="L16" s="1"/>
      <c r="N16" s="47"/>
      <c r="O16" s="25">
        <f t="shared" si="0"/>
        <v>0</v>
      </c>
      <c r="P16" s="25" t="str">
        <f>IF($O16=0,"NG:ふりがな",0)</f>
        <v>NG:ふりがな</v>
      </c>
      <c r="Q16" s="25"/>
      <c r="R16" s="25"/>
      <c r="S16" s="25"/>
      <c r="T16" s="19"/>
      <c r="U16" s="19"/>
      <c r="V16" s="20"/>
    </row>
    <row r="17" spans="1:22" ht="24" customHeight="1" x14ac:dyDescent="0.15">
      <c r="A17" s="1"/>
      <c r="B17" s="8">
        <v>5</v>
      </c>
      <c r="C17" s="79"/>
      <c r="D17" s="80"/>
      <c r="E17" s="81"/>
      <c r="F17" s="86"/>
      <c r="G17" s="89"/>
      <c r="H17" s="90"/>
      <c r="I17" s="90"/>
      <c r="J17" s="78"/>
      <c r="K17" s="52"/>
      <c r="L17" s="1"/>
      <c r="N17" s="48" t="b">
        <f>AND($C16="",$C17="")</f>
        <v>1</v>
      </c>
      <c r="O17" s="25">
        <f t="shared" si="0"/>
        <v>0</v>
      </c>
      <c r="P17" s="25" t="str">
        <f>IF($O17=0,"NG:名前",0)</f>
        <v>NG:名前</v>
      </c>
      <c r="Q17" s="25">
        <f>IF(AND($F16&gt;=1,$F16&lt;=6),$F16,0)</f>
        <v>0</v>
      </c>
      <c r="R17" s="25" t="str">
        <f>IF(AND($Q17&gt;=1,$Q17&lt;=6),0,"NG:学年")</f>
        <v>NG:学年</v>
      </c>
      <c r="S17" s="25" t="str">
        <f t="shared" si="2"/>
        <v>NG:空欄</v>
      </c>
      <c r="T17" s="19" t="b">
        <f t="shared" si="3"/>
        <v>1</v>
      </c>
      <c r="U17" s="19"/>
      <c r="V17" s="20"/>
    </row>
    <row r="18" spans="1:22" s="7" customFormat="1" ht="14.1" customHeight="1" x14ac:dyDescent="0.15">
      <c r="A18" s="5"/>
      <c r="B18" s="16" t="s">
        <v>1</v>
      </c>
      <c r="C18" s="82"/>
      <c r="D18" s="83"/>
      <c r="E18" s="84"/>
      <c r="F18" s="85"/>
      <c r="G18" s="87"/>
      <c r="H18" s="88"/>
      <c r="I18" s="88"/>
      <c r="J18" s="77" t="str">
        <f t="shared" ref="J18" si="7">IF($N19,"",IF($P18&lt;&gt;0,$P18,IF($P19&lt;&gt;0,$P19,IF($R19&lt;&gt;0,$R19,IF($S19&lt;&gt;0,$S19,"OK")))))</f>
        <v/>
      </c>
      <c r="K18" s="52"/>
      <c r="L18" s="1"/>
      <c r="N18" s="47"/>
      <c r="O18" s="25">
        <f t="shared" si="0"/>
        <v>0</v>
      </c>
      <c r="P18" s="25" t="str">
        <f>IF($O18=0,"NG:ふりがな",0)</f>
        <v>NG:ふりがな</v>
      </c>
      <c r="Q18" s="25"/>
      <c r="R18" s="25"/>
      <c r="S18" s="25"/>
      <c r="T18" s="19"/>
      <c r="U18" s="19"/>
      <c r="V18" s="20"/>
    </row>
    <row r="19" spans="1:22" ht="24" customHeight="1" x14ac:dyDescent="0.15">
      <c r="A19" s="1"/>
      <c r="B19" s="8">
        <v>6</v>
      </c>
      <c r="C19" s="79"/>
      <c r="D19" s="80"/>
      <c r="E19" s="81"/>
      <c r="F19" s="86"/>
      <c r="G19" s="89"/>
      <c r="H19" s="90"/>
      <c r="I19" s="90"/>
      <c r="J19" s="78"/>
      <c r="K19" s="52"/>
      <c r="L19" s="1"/>
      <c r="N19" s="48" t="b">
        <f>AND($C18="",$C19="")</f>
        <v>1</v>
      </c>
      <c r="O19" s="25">
        <f t="shared" si="0"/>
        <v>0</v>
      </c>
      <c r="P19" s="25" t="str">
        <f>IF($O19=0,"NG:名前",0)</f>
        <v>NG:名前</v>
      </c>
      <c r="Q19" s="25">
        <f>IF(AND($F18&gt;=1,$F18&lt;=6),$F18,0)</f>
        <v>0</v>
      </c>
      <c r="R19" s="25" t="str">
        <f>IF(AND($Q19&gt;=1,$Q19&lt;=6),0,"NG:学年")</f>
        <v>NG:学年</v>
      </c>
      <c r="S19" s="25" t="str">
        <f t="shared" si="2"/>
        <v>NG:空欄</v>
      </c>
      <c r="T19" s="19" t="b">
        <f t="shared" si="3"/>
        <v>1</v>
      </c>
      <c r="U19" s="19"/>
      <c r="V19" s="20"/>
    </row>
    <row r="20" spans="1:22" s="7" customFormat="1" ht="14.1" customHeight="1" x14ac:dyDescent="0.15">
      <c r="A20" s="5"/>
      <c r="B20" s="16" t="s">
        <v>1</v>
      </c>
      <c r="C20" s="82"/>
      <c r="D20" s="83"/>
      <c r="E20" s="84"/>
      <c r="F20" s="85"/>
      <c r="G20" s="87"/>
      <c r="H20" s="88"/>
      <c r="I20" s="88"/>
      <c r="J20" s="77" t="str">
        <f t="shared" ref="J20" si="8">IF($N21,"",IF($P20&lt;&gt;0,$P20,IF($P21&lt;&gt;0,$P21,IF($R21&lt;&gt;0,$R21,IF($S21&lt;&gt;0,$S21,"OK")))))</f>
        <v/>
      </c>
      <c r="K20" s="52"/>
      <c r="L20" s="1"/>
      <c r="N20" s="47"/>
      <c r="O20" s="25">
        <f t="shared" si="0"/>
        <v>0</v>
      </c>
      <c r="P20" s="25" t="str">
        <f>IF($O20=0,"NG:ふりがな",0)</f>
        <v>NG:ふりがな</v>
      </c>
      <c r="Q20" s="25"/>
      <c r="R20" s="25"/>
      <c r="S20" s="25"/>
      <c r="T20" s="19"/>
      <c r="U20" s="19"/>
      <c r="V20" s="20"/>
    </row>
    <row r="21" spans="1:22" ht="24" customHeight="1" x14ac:dyDescent="0.15">
      <c r="A21" s="1"/>
      <c r="B21" s="8">
        <v>7</v>
      </c>
      <c r="C21" s="79"/>
      <c r="D21" s="80"/>
      <c r="E21" s="81"/>
      <c r="F21" s="86"/>
      <c r="G21" s="89"/>
      <c r="H21" s="90"/>
      <c r="I21" s="90"/>
      <c r="J21" s="78"/>
      <c r="K21" s="52"/>
      <c r="L21" s="1"/>
      <c r="N21" s="48" t="b">
        <f>AND($C20="",$C21="")</f>
        <v>1</v>
      </c>
      <c r="O21" s="25">
        <f t="shared" si="0"/>
        <v>0</v>
      </c>
      <c r="P21" s="25" t="str">
        <f>IF($O21=0,"NG:名前",0)</f>
        <v>NG:名前</v>
      </c>
      <c r="Q21" s="25">
        <f>IF(AND($F20&gt;=1,$F20&lt;=6),$F20,0)</f>
        <v>0</v>
      </c>
      <c r="R21" s="25" t="str">
        <f>IF(AND($Q21&gt;=1,$Q21&lt;=6),0,"NG:学年")</f>
        <v>NG:学年</v>
      </c>
      <c r="S21" s="25" t="str">
        <f t="shared" si="2"/>
        <v>NG:空欄</v>
      </c>
      <c r="T21" s="19" t="b">
        <f t="shared" si="3"/>
        <v>1</v>
      </c>
      <c r="U21" s="19"/>
      <c r="V21" s="20"/>
    </row>
    <row r="22" spans="1:22" s="7" customFormat="1" ht="14.1" customHeight="1" x14ac:dyDescent="0.15">
      <c r="A22" s="5"/>
      <c r="B22" s="16" t="s">
        <v>1</v>
      </c>
      <c r="C22" s="82"/>
      <c r="D22" s="83"/>
      <c r="E22" s="84"/>
      <c r="F22" s="85"/>
      <c r="G22" s="87"/>
      <c r="H22" s="88"/>
      <c r="I22" s="88"/>
      <c r="J22" s="77" t="str">
        <f t="shared" ref="J22" si="9">IF($N23,"",IF($P22&lt;&gt;0,$P22,IF($P23&lt;&gt;0,$P23,IF($R23&lt;&gt;0,$R23,IF($S23&lt;&gt;0,$S23,"OK")))))</f>
        <v/>
      </c>
      <c r="K22" s="52"/>
      <c r="L22" s="1"/>
      <c r="N22" s="47"/>
      <c r="O22" s="25">
        <f t="shared" si="0"/>
        <v>0</v>
      </c>
      <c r="P22" s="25" t="str">
        <f>IF($O22=0,"NG:ふりがな",0)</f>
        <v>NG:ふりがな</v>
      </c>
      <c r="Q22" s="25"/>
      <c r="R22" s="25"/>
      <c r="S22" s="25"/>
      <c r="T22" s="19"/>
      <c r="U22" s="19"/>
      <c r="V22" s="20"/>
    </row>
    <row r="23" spans="1:22" ht="24" customHeight="1" x14ac:dyDescent="0.15">
      <c r="A23" s="1"/>
      <c r="B23" s="8">
        <v>8</v>
      </c>
      <c r="C23" s="79"/>
      <c r="D23" s="80"/>
      <c r="E23" s="81"/>
      <c r="F23" s="86"/>
      <c r="G23" s="89"/>
      <c r="H23" s="90"/>
      <c r="I23" s="90"/>
      <c r="J23" s="78"/>
      <c r="K23" s="52"/>
      <c r="L23" s="1"/>
      <c r="N23" s="48" t="b">
        <f>AND($C22="",$C23="")</f>
        <v>1</v>
      </c>
      <c r="O23" s="25">
        <f t="shared" si="0"/>
        <v>0</v>
      </c>
      <c r="P23" s="25" t="str">
        <f>IF($O23=0,"NG:名前",0)</f>
        <v>NG:名前</v>
      </c>
      <c r="Q23" s="25">
        <f>IF(AND($F22&gt;=1,$F22&lt;=6),$F22,0)</f>
        <v>0</v>
      </c>
      <c r="R23" s="25" t="str">
        <f>IF(AND($Q23&gt;=1,$Q23&lt;=6),0,"NG:学年")</f>
        <v>NG:学年</v>
      </c>
      <c r="S23" s="25" t="str">
        <f t="shared" si="2"/>
        <v>NG:空欄</v>
      </c>
      <c r="T23" s="19" t="b">
        <f t="shared" si="3"/>
        <v>1</v>
      </c>
      <c r="U23" s="19"/>
      <c r="V23" s="20"/>
    </row>
    <row r="24" spans="1:22" ht="21.95" customHeight="1" x14ac:dyDescent="0.15">
      <c r="A24" s="1"/>
      <c r="B24" s="54"/>
      <c r="C24" s="54"/>
      <c r="D24" s="54"/>
      <c r="E24" s="54"/>
      <c r="F24" s="54"/>
      <c r="G24" s="54"/>
      <c r="H24" s="54"/>
      <c r="I24" s="54"/>
      <c r="J24" s="55" t="str">
        <f>IF($S$24&lt;&gt;0,$S$24,"")</f>
        <v/>
      </c>
      <c r="K24" s="54"/>
      <c r="L24" s="1"/>
      <c r="N24" s="24"/>
      <c r="O24" s="24"/>
      <c r="P24" s="24"/>
      <c r="Q24" s="24"/>
      <c r="R24" s="24"/>
      <c r="S24" s="24">
        <f>IF(AND($N$4=FALSE,$P$4&gt;0,$P$4&lt;10),"NG:5人以上",0)</f>
        <v>0</v>
      </c>
      <c r="T24" s="19" t="b">
        <f>OR($N$4,$P$4&gt;=10)</f>
        <v>0</v>
      </c>
    </row>
    <row r="25" spans="1:22" ht="56.25" customHeight="1" x14ac:dyDescent="0.15">
      <c r="A25" s="1"/>
      <c r="B25" s="66" t="s">
        <v>44</v>
      </c>
      <c r="C25" s="66"/>
      <c r="D25" s="66"/>
      <c r="E25" s="66"/>
      <c r="F25" s="66"/>
      <c r="G25" s="66"/>
      <c r="H25" s="66"/>
      <c r="I25" s="66"/>
      <c r="J25" s="66"/>
      <c r="K25" s="66"/>
      <c r="L25" s="1"/>
      <c r="N25" s="24"/>
      <c r="O25" s="24"/>
      <c r="P25" s="24"/>
      <c r="Q25" s="24"/>
      <c r="R25" s="24"/>
      <c r="S25" s="24"/>
    </row>
    <row r="26" spans="1:22" ht="14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24"/>
      <c r="O26" s="24"/>
      <c r="P26" s="24"/>
      <c r="Q26" s="24"/>
      <c r="R26" s="24"/>
      <c r="S26" s="24"/>
    </row>
  </sheetData>
  <sheetProtection algorithmName="SHA-512" hashValue="nL3JDDeasQGhumHGl+zFD0UYnLKaTklYOJHLjbIU19NXHBDtSXnnxX9aYmwuc0T/6JmE7Y4xgV596eI5eGhDeA==" saltValue="fpWuBy0TKN+LrUcRnWvLJg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F4 H4 C8:I23">
    <cfRule type="expression" dxfId="74" priority="2" stopIfTrue="1">
      <formula>$H$4="男子"</formula>
    </cfRule>
    <cfRule type="expression" dxfId="73" priority="3" stopIfTrue="1">
      <formula>$H$4="女子"</formula>
    </cfRule>
  </conditionalFormatting>
  <conditionalFormatting sqref="J8:J23">
    <cfRule type="expression" dxfId="72" priority="4" stopIfTrue="1">
      <formula>$J8="OK"</formula>
    </cfRule>
    <cfRule type="expression" dxfId="71" priority="5" stopIfTrue="1">
      <formula>AND($J8&lt;&gt;"",$J8&lt;&gt;"OK")</formula>
    </cfRule>
  </conditionalFormatting>
  <conditionalFormatting sqref="J24">
    <cfRule type="expression" dxfId="70" priority="1">
      <formula>$J$24&lt;&gt;""</formula>
    </cfRule>
  </conditionalFormatting>
  <dataValidations count="3">
    <dataValidation type="list" imeMode="disabled" allowBlank="1" showInputMessage="1" showErrorMessage="1" sqref="F8:F23" xr:uid="{1B69255E-1B9A-4F9E-ACD6-CE5C5A18F683}">
      <formula1>"6,5,4,3,2,1"</formula1>
    </dataValidation>
    <dataValidation type="list" errorStyle="warning" allowBlank="1" showInputMessage="1" showErrorMessage="1" error="「男子」「女子」のどちらかを入れてください！" sqref="H4" xr:uid="{3D2FAD62-EF51-4484-866D-E1C47F6CBC5B}">
      <formula1>"男子,女子"</formula1>
    </dataValidation>
    <dataValidation type="list" showInputMessage="1" showErrorMessage="1" sqref="F4" xr:uid="{6848D685-8AE8-41AF-A8E0-CACB262BB929}">
      <formula1>"　,Ａ,Ｂ,Ｃ,Ｄ,Ｅ,Ｆ,Ｇ,Ｈ,Ｉ,Ｊ,Ｋ,Ｌ,Ｍ,Ｎ"</formula1>
    </dataValidation>
  </dataValidation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3</xdr:row>
                    <xdr:rowOff>28575</xdr:rowOff>
                  </from>
                  <to>
                    <xdr:col>9</xdr:col>
                    <xdr:colOff>781050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7CF31-EED1-46E2-992F-83B7F6D783FF}">
  <sheetPr codeName="Sheet11">
    <tabColor rgb="FFCCECFF"/>
  </sheetPr>
  <dimension ref="A1:V26"/>
  <sheetViews>
    <sheetView zoomScaleNormal="100" workbookViewId="0">
      <selection activeCell="C8" sqref="C8:E8"/>
    </sheetView>
  </sheetViews>
  <sheetFormatPr defaultRowHeight="13.5" x14ac:dyDescent="0.1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19" hidden="1" customWidth="1"/>
    <col min="15" max="15" width="8.375" style="19" hidden="1" customWidth="1"/>
    <col min="16" max="16" width="3.625" style="19" hidden="1" customWidth="1"/>
    <col min="17" max="20" width="9" style="19" hidden="1" customWidth="1"/>
    <col min="21" max="21" width="9" style="20" customWidth="1"/>
    <col min="22" max="16384" width="9" style="2"/>
  </cols>
  <sheetData>
    <row r="1" spans="1:22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 x14ac:dyDescent="0.15">
      <c r="A2" s="1"/>
      <c r="B2" s="91" t="str">
        <f>申込書!$B$3 &amp; "　参加申込書"</f>
        <v>第３６回 医王山ＳＣ交歓小学生バドミントン大会　参加申込書</v>
      </c>
      <c r="C2" s="91"/>
      <c r="D2" s="91"/>
      <c r="E2" s="91"/>
      <c r="F2" s="91"/>
      <c r="G2" s="91"/>
      <c r="H2" s="91"/>
      <c r="I2" s="91"/>
      <c r="J2" s="91"/>
      <c r="K2" s="3"/>
      <c r="L2" s="1"/>
    </row>
    <row r="3" spans="1:22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24" customHeight="1" x14ac:dyDescent="0.15">
      <c r="A4" s="1"/>
      <c r="B4" s="73" t="s">
        <v>0</v>
      </c>
      <c r="C4" s="74"/>
      <c r="D4" s="75">
        <f>申込書!$C$7</f>
        <v>0</v>
      </c>
      <c r="E4" s="75"/>
      <c r="F4" s="26" t="s">
        <v>50</v>
      </c>
      <c r="G4" s="14"/>
      <c r="H4" s="30" t="s">
        <v>12</v>
      </c>
      <c r="I4" s="1"/>
      <c r="J4" s="1"/>
      <c r="K4" s="1"/>
      <c r="L4" s="1"/>
      <c r="N4" s="28" t="b">
        <v>0</v>
      </c>
      <c r="O4" s="24" t="b">
        <f>AND($T$9,$T$11,$T$13,$T$15,$T$17,$T$19,$T$21,$T$23,$T$24)</f>
        <v>0</v>
      </c>
      <c r="P4" s="28">
        <f>COUNTA(C8:E23)</f>
        <v>0</v>
      </c>
    </row>
    <row r="5" spans="1:22" ht="24" customHeight="1" x14ac:dyDescent="0.15">
      <c r="A5" s="1"/>
      <c r="B5" s="4"/>
      <c r="C5" s="33"/>
      <c r="D5" s="34"/>
      <c r="E5" s="34"/>
      <c r="F5" s="92" t="s">
        <v>38</v>
      </c>
      <c r="G5" s="92"/>
      <c r="H5" s="92"/>
      <c r="I5" s="92"/>
      <c r="J5" s="92"/>
      <c r="K5" s="92"/>
      <c r="L5" s="1"/>
      <c r="N5" s="24"/>
      <c r="O5" s="24"/>
      <c r="P5" s="24"/>
      <c r="Q5" s="24"/>
      <c r="R5" s="24"/>
      <c r="S5" s="24"/>
    </row>
    <row r="6" spans="1:22" ht="20.100000000000001" customHeight="1" x14ac:dyDescent="0.15">
      <c r="A6" s="1"/>
      <c r="B6" s="76" t="s">
        <v>2</v>
      </c>
      <c r="C6" s="76"/>
      <c r="D6" s="76"/>
      <c r="E6" s="76"/>
      <c r="F6" s="76"/>
      <c r="G6" s="76"/>
      <c r="H6" s="76"/>
      <c r="I6" s="76"/>
      <c r="J6" s="76"/>
      <c r="K6" s="50"/>
      <c r="L6" s="1"/>
      <c r="N6" s="24"/>
      <c r="O6" s="24"/>
      <c r="P6" s="24"/>
      <c r="Q6" s="24"/>
      <c r="R6" s="24"/>
      <c r="S6" s="24"/>
    </row>
    <row r="7" spans="1:22" s="7" customFormat="1" ht="20.100000000000001" customHeight="1" x14ac:dyDescent="0.15">
      <c r="A7" s="5"/>
      <c r="B7" s="15"/>
      <c r="C7" s="67" t="s">
        <v>11</v>
      </c>
      <c r="D7" s="68"/>
      <c r="E7" s="69"/>
      <c r="F7" s="15" t="s">
        <v>13</v>
      </c>
      <c r="G7" s="70" t="s">
        <v>14</v>
      </c>
      <c r="H7" s="71"/>
      <c r="I7" s="72"/>
      <c r="J7" s="11" t="s">
        <v>9</v>
      </c>
      <c r="K7" s="51"/>
      <c r="L7" s="1"/>
      <c r="O7" s="24"/>
      <c r="P7" s="24"/>
      <c r="Q7" s="24"/>
      <c r="R7" s="24"/>
      <c r="S7" s="24"/>
      <c r="T7" s="19"/>
      <c r="U7" s="19"/>
      <c r="V7" s="20"/>
    </row>
    <row r="8" spans="1:22" s="7" customFormat="1" ht="14.1" customHeight="1" x14ac:dyDescent="0.15">
      <c r="A8" s="5"/>
      <c r="B8" s="16" t="s">
        <v>1</v>
      </c>
      <c r="C8" s="82"/>
      <c r="D8" s="83"/>
      <c r="E8" s="84"/>
      <c r="F8" s="85"/>
      <c r="G8" s="87"/>
      <c r="H8" s="88"/>
      <c r="I8" s="88"/>
      <c r="J8" s="77" t="str">
        <f>IF($N9,"",IF($P8&lt;&gt;0,$P8,IF($P9&lt;&gt;0,$P9,IF($R9&lt;&gt;0,$R9,IF($S9&lt;&gt;0,$S9,"OK")))))</f>
        <v/>
      </c>
      <c r="K8" s="52"/>
      <c r="L8" s="1"/>
      <c r="N8" s="47"/>
      <c r="O8" s="25">
        <f>IFERROR(FIND(" ",C8),0)+IFERROR(FIND("　",C8),0)</f>
        <v>0</v>
      </c>
      <c r="P8" s="25" t="str">
        <f>IF($O8=0,"NG:ふりがな",0)</f>
        <v>NG:ふりがな</v>
      </c>
      <c r="Q8" s="25"/>
      <c r="R8" s="25"/>
      <c r="S8" s="25"/>
      <c r="T8" s="19"/>
      <c r="U8" s="19"/>
      <c r="V8" s="20"/>
    </row>
    <row r="9" spans="1:22" ht="24" customHeight="1" x14ac:dyDescent="0.15">
      <c r="A9" s="1"/>
      <c r="B9" s="8">
        <v>1</v>
      </c>
      <c r="C9" s="79"/>
      <c r="D9" s="80"/>
      <c r="E9" s="81"/>
      <c r="F9" s="86"/>
      <c r="G9" s="89"/>
      <c r="H9" s="90"/>
      <c r="I9" s="90"/>
      <c r="J9" s="78"/>
      <c r="K9" s="52"/>
      <c r="L9" s="1"/>
      <c r="N9" s="48" t="b">
        <f>AND($C8="",$C9="")</f>
        <v>1</v>
      </c>
      <c r="O9" s="25">
        <f t="shared" ref="O9:O23" si="0">IFERROR(FIND(" ",C9),0)+IFERROR(FIND("　",C9),0)</f>
        <v>0</v>
      </c>
      <c r="P9" s="25" t="str">
        <f>IF($O9=0,"NG:名前",0)</f>
        <v>NG:名前</v>
      </c>
      <c r="Q9" s="25">
        <f>IF(AND($F8&gt;=1,$F8&lt;=6),$F8,0)</f>
        <v>0</v>
      </c>
      <c r="R9" s="25" t="str">
        <f>IF(AND($Q9&gt;=1,$Q9&lt;=6),0,"NG:学年")</f>
        <v>NG:学年</v>
      </c>
      <c r="S9" s="25" t="str">
        <f>IF(($B9*2)&gt;$P$4,"NG:空欄",0)</f>
        <v>NG:空欄</v>
      </c>
      <c r="T9" s="19" t="b">
        <f>IF($N9,TRUE,($J8="OK"))</f>
        <v>1</v>
      </c>
      <c r="U9" s="19"/>
      <c r="V9" s="20"/>
    </row>
    <row r="10" spans="1:22" s="7" customFormat="1" ht="14.1" customHeight="1" x14ac:dyDescent="0.15">
      <c r="A10" s="5"/>
      <c r="B10" s="16" t="s">
        <v>1</v>
      </c>
      <c r="C10" s="82"/>
      <c r="D10" s="83"/>
      <c r="E10" s="84"/>
      <c r="F10" s="85"/>
      <c r="G10" s="87"/>
      <c r="H10" s="88"/>
      <c r="I10" s="88"/>
      <c r="J10" s="77" t="str">
        <f t="shared" ref="J10" si="1">IF($N11,"",IF($P10&lt;&gt;0,$P10,IF($P11&lt;&gt;0,$P11,IF($R11&lt;&gt;0,$R11,IF($S11&lt;&gt;0,$S11,"OK")))))</f>
        <v/>
      </c>
      <c r="K10" s="52"/>
      <c r="L10" s="1"/>
      <c r="N10" s="47"/>
      <c r="O10" s="25">
        <f t="shared" si="0"/>
        <v>0</v>
      </c>
      <c r="P10" s="25" t="str">
        <f>IF($O10=0,"NG:ふりがな",0)</f>
        <v>NG:ふりがな</v>
      </c>
      <c r="Q10" s="25"/>
      <c r="R10" s="25"/>
      <c r="S10" s="25"/>
      <c r="T10" s="19"/>
      <c r="U10" s="19"/>
      <c r="V10" s="20"/>
    </row>
    <row r="11" spans="1:22" ht="24" customHeight="1" x14ac:dyDescent="0.15">
      <c r="A11" s="1"/>
      <c r="B11" s="8">
        <v>2</v>
      </c>
      <c r="C11" s="79"/>
      <c r="D11" s="80"/>
      <c r="E11" s="81"/>
      <c r="F11" s="86"/>
      <c r="G11" s="89"/>
      <c r="H11" s="90"/>
      <c r="I11" s="90"/>
      <c r="J11" s="78"/>
      <c r="K11" s="52"/>
      <c r="L11" s="1"/>
      <c r="N11" s="48" t="b">
        <f>AND($C10="",$C11="")</f>
        <v>1</v>
      </c>
      <c r="O11" s="25">
        <f t="shared" si="0"/>
        <v>0</v>
      </c>
      <c r="P11" s="25" t="str">
        <f>IF($O11=0,"NG:名前",0)</f>
        <v>NG:名前</v>
      </c>
      <c r="Q11" s="25">
        <f>IF(AND($F10&gt;=1,$F10&lt;=6),$F10,0)</f>
        <v>0</v>
      </c>
      <c r="R11" s="25" t="str">
        <f>IF(AND($Q11&gt;=1,$Q11&lt;=6),0,"NG:学年")</f>
        <v>NG:学年</v>
      </c>
      <c r="S11" s="25" t="str">
        <f t="shared" ref="S11:S23" si="2">IF(($B11*2)&gt;$P$4,"NG:空欄",0)</f>
        <v>NG:空欄</v>
      </c>
      <c r="T11" s="19" t="b">
        <f t="shared" ref="T11:T23" si="3">IF($N11,TRUE,($J10="OK"))</f>
        <v>1</v>
      </c>
      <c r="U11" s="19"/>
      <c r="V11" s="20"/>
    </row>
    <row r="12" spans="1:22" s="7" customFormat="1" ht="14.1" customHeight="1" x14ac:dyDescent="0.15">
      <c r="A12" s="5"/>
      <c r="B12" s="16" t="s">
        <v>1</v>
      </c>
      <c r="C12" s="82"/>
      <c r="D12" s="83"/>
      <c r="E12" s="84"/>
      <c r="F12" s="85"/>
      <c r="G12" s="87"/>
      <c r="H12" s="88"/>
      <c r="I12" s="88"/>
      <c r="J12" s="77" t="str">
        <f t="shared" ref="J12" si="4">IF($N13,"",IF($P12&lt;&gt;0,$P12,IF($P13&lt;&gt;0,$P13,IF($R13&lt;&gt;0,$R13,IF($S13&lt;&gt;0,$S13,"OK")))))</f>
        <v/>
      </c>
      <c r="K12" s="52"/>
      <c r="L12" s="1"/>
      <c r="N12" s="47"/>
      <c r="O12" s="25">
        <f t="shared" si="0"/>
        <v>0</v>
      </c>
      <c r="P12" s="25" t="str">
        <f>IF($O12=0,"NG:ふりがな",0)</f>
        <v>NG:ふりがな</v>
      </c>
      <c r="Q12" s="25"/>
      <c r="R12" s="25"/>
      <c r="S12" s="25"/>
      <c r="T12" s="19"/>
      <c r="U12" s="19"/>
      <c r="V12" s="20"/>
    </row>
    <row r="13" spans="1:22" ht="24" customHeight="1" x14ac:dyDescent="0.15">
      <c r="A13" s="1"/>
      <c r="B13" s="8">
        <v>3</v>
      </c>
      <c r="C13" s="79"/>
      <c r="D13" s="80"/>
      <c r="E13" s="81"/>
      <c r="F13" s="86"/>
      <c r="G13" s="89"/>
      <c r="H13" s="90"/>
      <c r="I13" s="90"/>
      <c r="J13" s="78"/>
      <c r="K13" s="52"/>
      <c r="L13" s="1"/>
      <c r="N13" s="48" t="b">
        <f>AND($C12="",$C13="")</f>
        <v>1</v>
      </c>
      <c r="O13" s="25">
        <f t="shared" si="0"/>
        <v>0</v>
      </c>
      <c r="P13" s="25" t="str">
        <f>IF($O13=0,"NG:名前",0)</f>
        <v>NG:名前</v>
      </c>
      <c r="Q13" s="25">
        <f>IF(AND($F12&gt;=1,$F12&lt;=6),$F12,0)</f>
        <v>0</v>
      </c>
      <c r="R13" s="25" t="str">
        <f>IF(AND($Q13&gt;=1,$Q13&lt;=6),0,"NG:学年")</f>
        <v>NG:学年</v>
      </c>
      <c r="S13" s="25" t="str">
        <f t="shared" si="2"/>
        <v>NG:空欄</v>
      </c>
      <c r="T13" s="19" t="b">
        <f t="shared" si="3"/>
        <v>1</v>
      </c>
      <c r="U13" s="19"/>
      <c r="V13" s="20"/>
    </row>
    <row r="14" spans="1:22" s="7" customFormat="1" ht="14.1" customHeight="1" x14ac:dyDescent="0.15">
      <c r="A14" s="5"/>
      <c r="B14" s="16" t="s">
        <v>1</v>
      </c>
      <c r="C14" s="82"/>
      <c r="D14" s="83"/>
      <c r="E14" s="84"/>
      <c r="F14" s="85"/>
      <c r="G14" s="87"/>
      <c r="H14" s="88"/>
      <c r="I14" s="88"/>
      <c r="J14" s="77" t="str">
        <f t="shared" ref="J14" si="5">IF($N15,"",IF($P14&lt;&gt;0,$P14,IF($P15&lt;&gt;0,$P15,IF($R15&lt;&gt;0,$R15,IF($S15&lt;&gt;0,$S15,"OK")))))</f>
        <v/>
      </c>
      <c r="K14" s="52"/>
      <c r="L14" s="1"/>
      <c r="N14" s="47"/>
      <c r="O14" s="25">
        <f t="shared" si="0"/>
        <v>0</v>
      </c>
      <c r="P14" s="25" t="str">
        <f>IF($O14=0,"NG:ふりがな",0)</f>
        <v>NG:ふりがな</v>
      </c>
      <c r="Q14" s="25"/>
      <c r="R14" s="25"/>
      <c r="S14" s="25"/>
      <c r="T14" s="19"/>
      <c r="U14" s="19"/>
      <c r="V14" s="20"/>
    </row>
    <row r="15" spans="1:22" ht="24" customHeight="1" x14ac:dyDescent="0.15">
      <c r="A15" s="1"/>
      <c r="B15" s="8">
        <v>4</v>
      </c>
      <c r="C15" s="79"/>
      <c r="D15" s="80"/>
      <c r="E15" s="81"/>
      <c r="F15" s="86"/>
      <c r="G15" s="89"/>
      <c r="H15" s="90"/>
      <c r="I15" s="90"/>
      <c r="J15" s="78"/>
      <c r="K15" s="52"/>
      <c r="L15" s="1"/>
      <c r="N15" s="48" t="b">
        <f>AND($C14="",$C15="")</f>
        <v>1</v>
      </c>
      <c r="O15" s="25">
        <f t="shared" si="0"/>
        <v>0</v>
      </c>
      <c r="P15" s="25" t="str">
        <f>IF($O15=0,"NG:名前",0)</f>
        <v>NG:名前</v>
      </c>
      <c r="Q15" s="25">
        <f>IF(AND($F14&gt;=1,$F14&lt;=6),$F14,0)</f>
        <v>0</v>
      </c>
      <c r="R15" s="25" t="str">
        <f>IF(AND($Q15&gt;=1,$Q15&lt;=6),0,"NG:学年")</f>
        <v>NG:学年</v>
      </c>
      <c r="S15" s="25" t="str">
        <f t="shared" si="2"/>
        <v>NG:空欄</v>
      </c>
      <c r="T15" s="19" t="b">
        <f t="shared" si="3"/>
        <v>1</v>
      </c>
      <c r="U15" s="19"/>
      <c r="V15" s="20"/>
    </row>
    <row r="16" spans="1:22" s="7" customFormat="1" ht="14.1" customHeight="1" x14ac:dyDescent="0.15">
      <c r="A16" s="5"/>
      <c r="B16" s="16" t="s">
        <v>1</v>
      </c>
      <c r="C16" s="82"/>
      <c r="D16" s="83"/>
      <c r="E16" s="84"/>
      <c r="F16" s="85"/>
      <c r="G16" s="87"/>
      <c r="H16" s="88"/>
      <c r="I16" s="88"/>
      <c r="J16" s="77" t="str">
        <f t="shared" ref="J16" si="6">IF($N17,"",IF($P16&lt;&gt;0,$P16,IF($P17&lt;&gt;0,$P17,IF($R17&lt;&gt;0,$R17,IF($S17&lt;&gt;0,$S17,"OK")))))</f>
        <v/>
      </c>
      <c r="K16" s="52"/>
      <c r="L16" s="1"/>
      <c r="N16" s="47"/>
      <c r="O16" s="25">
        <f t="shared" si="0"/>
        <v>0</v>
      </c>
      <c r="P16" s="25" t="str">
        <f>IF($O16=0,"NG:ふりがな",0)</f>
        <v>NG:ふりがな</v>
      </c>
      <c r="Q16" s="25"/>
      <c r="R16" s="25"/>
      <c r="S16" s="25"/>
      <c r="T16" s="19"/>
      <c r="U16" s="19"/>
      <c r="V16" s="20"/>
    </row>
    <row r="17" spans="1:22" ht="24" customHeight="1" x14ac:dyDescent="0.15">
      <c r="A17" s="1"/>
      <c r="B17" s="8">
        <v>5</v>
      </c>
      <c r="C17" s="79"/>
      <c r="D17" s="80"/>
      <c r="E17" s="81"/>
      <c r="F17" s="86"/>
      <c r="G17" s="89"/>
      <c r="H17" s="90"/>
      <c r="I17" s="90"/>
      <c r="J17" s="78"/>
      <c r="K17" s="52"/>
      <c r="L17" s="1"/>
      <c r="N17" s="48" t="b">
        <f>AND($C16="",$C17="")</f>
        <v>1</v>
      </c>
      <c r="O17" s="25">
        <f t="shared" si="0"/>
        <v>0</v>
      </c>
      <c r="P17" s="25" t="str">
        <f>IF($O17=0,"NG:名前",0)</f>
        <v>NG:名前</v>
      </c>
      <c r="Q17" s="25">
        <f>IF(AND($F16&gt;=1,$F16&lt;=6),$F16,0)</f>
        <v>0</v>
      </c>
      <c r="R17" s="25" t="str">
        <f>IF(AND($Q17&gt;=1,$Q17&lt;=6),0,"NG:学年")</f>
        <v>NG:学年</v>
      </c>
      <c r="S17" s="25" t="str">
        <f t="shared" si="2"/>
        <v>NG:空欄</v>
      </c>
      <c r="T17" s="19" t="b">
        <f t="shared" si="3"/>
        <v>1</v>
      </c>
      <c r="U17" s="19"/>
      <c r="V17" s="20"/>
    </row>
    <row r="18" spans="1:22" s="7" customFormat="1" ht="14.1" customHeight="1" x14ac:dyDescent="0.15">
      <c r="A18" s="5"/>
      <c r="B18" s="16" t="s">
        <v>1</v>
      </c>
      <c r="C18" s="82"/>
      <c r="D18" s="83"/>
      <c r="E18" s="84"/>
      <c r="F18" s="85"/>
      <c r="G18" s="87"/>
      <c r="H18" s="88"/>
      <c r="I18" s="88"/>
      <c r="J18" s="77" t="str">
        <f t="shared" ref="J18" si="7">IF($N19,"",IF($P18&lt;&gt;0,$P18,IF($P19&lt;&gt;0,$P19,IF($R19&lt;&gt;0,$R19,IF($S19&lt;&gt;0,$S19,"OK")))))</f>
        <v/>
      </c>
      <c r="K18" s="52"/>
      <c r="L18" s="1"/>
      <c r="N18" s="47"/>
      <c r="O18" s="25">
        <f t="shared" si="0"/>
        <v>0</v>
      </c>
      <c r="P18" s="25" t="str">
        <f>IF($O18=0,"NG:ふりがな",0)</f>
        <v>NG:ふりがな</v>
      </c>
      <c r="Q18" s="25"/>
      <c r="R18" s="25"/>
      <c r="S18" s="25"/>
      <c r="T18" s="19"/>
      <c r="U18" s="19"/>
      <c r="V18" s="20"/>
    </row>
    <row r="19" spans="1:22" ht="24" customHeight="1" x14ac:dyDescent="0.15">
      <c r="A19" s="1"/>
      <c r="B19" s="8">
        <v>6</v>
      </c>
      <c r="C19" s="79"/>
      <c r="D19" s="80"/>
      <c r="E19" s="81"/>
      <c r="F19" s="86"/>
      <c r="G19" s="89"/>
      <c r="H19" s="90"/>
      <c r="I19" s="90"/>
      <c r="J19" s="78"/>
      <c r="K19" s="52"/>
      <c r="L19" s="1"/>
      <c r="N19" s="48" t="b">
        <f>AND($C18="",$C19="")</f>
        <v>1</v>
      </c>
      <c r="O19" s="25">
        <f t="shared" si="0"/>
        <v>0</v>
      </c>
      <c r="P19" s="25" t="str">
        <f>IF($O19=0,"NG:名前",0)</f>
        <v>NG:名前</v>
      </c>
      <c r="Q19" s="25">
        <f>IF(AND($F18&gt;=1,$F18&lt;=6),$F18,0)</f>
        <v>0</v>
      </c>
      <c r="R19" s="25" t="str">
        <f>IF(AND($Q19&gt;=1,$Q19&lt;=6),0,"NG:学年")</f>
        <v>NG:学年</v>
      </c>
      <c r="S19" s="25" t="str">
        <f t="shared" si="2"/>
        <v>NG:空欄</v>
      </c>
      <c r="T19" s="19" t="b">
        <f t="shared" si="3"/>
        <v>1</v>
      </c>
      <c r="U19" s="19"/>
      <c r="V19" s="20"/>
    </row>
    <row r="20" spans="1:22" s="7" customFormat="1" ht="14.1" customHeight="1" x14ac:dyDescent="0.15">
      <c r="A20" s="5"/>
      <c r="B20" s="16" t="s">
        <v>1</v>
      </c>
      <c r="C20" s="82"/>
      <c r="D20" s="83"/>
      <c r="E20" s="84"/>
      <c r="F20" s="85"/>
      <c r="G20" s="87"/>
      <c r="H20" s="88"/>
      <c r="I20" s="88"/>
      <c r="J20" s="77" t="str">
        <f t="shared" ref="J20" si="8">IF($N21,"",IF($P20&lt;&gt;0,$P20,IF($P21&lt;&gt;0,$P21,IF($R21&lt;&gt;0,$R21,IF($S21&lt;&gt;0,$S21,"OK")))))</f>
        <v/>
      </c>
      <c r="K20" s="52"/>
      <c r="L20" s="1"/>
      <c r="N20" s="47"/>
      <c r="O20" s="25">
        <f t="shared" si="0"/>
        <v>0</v>
      </c>
      <c r="P20" s="25" t="str">
        <f>IF($O20=0,"NG:ふりがな",0)</f>
        <v>NG:ふりがな</v>
      </c>
      <c r="Q20" s="25"/>
      <c r="R20" s="25"/>
      <c r="S20" s="25"/>
      <c r="T20" s="19"/>
      <c r="U20" s="19"/>
      <c r="V20" s="20"/>
    </row>
    <row r="21" spans="1:22" ht="24" customHeight="1" x14ac:dyDescent="0.15">
      <c r="A21" s="1"/>
      <c r="B21" s="8">
        <v>7</v>
      </c>
      <c r="C21" s="79"/>
      <c r="D21" s="80"/>
      <c r="E21" s="81"/>
      <c r="F21" s="86"/>
      <c r="G21" s="89"/>
      <c r="H21" s="90"/>
      <c r="I21" s="90"/>
      <c r="J21" s="78"/>
      <c r="K21" s="52"/>
      <c r="L21" s="1"/>
      <c r="N21" s="48" t="b">
        <f>AND($C20="",$C21="")</f>
        <v>1</v>
      </c>
      <c r="O21" s="25">
        <f t="shared" si="0"/>
        <v>0</v>
      </c>
      <c r="P21" s="25" t="str">
        <f>IF($O21=0,"NG:名前",0)</f>
        <v>NG:名前</v>
      </c>
      <c r="Q21" s="25">
        <f>IF(AND($F20&gt;=1,$F20&lt;=6),$F20,0)</f>
        <v>0</v>
      </c>
      <c r="R21" s="25" t="str">
        <f>IF(AND($Q21&gt;=1,$Q21&lt;=6),0,"NG:学年")</f>
        <v>NG:学年</v>
      </c>
      <c r="S21" s="25" t="str">
        <f t="shared" si="2"/>
        <v>NG:空欄</v>
      </c>
      <c r="T21" s="19" t="b">
        <f t="shared" si="3"/>
        <v>1</v>
      </c>
      <c r="U21" s="19"/>
      <c r="V21" s="20"/>
    </row>
    <row r="22" spans="1:22" s="7" customFormat="1" ht="14.1" customHeight="1" x14ac:dyDescent="0.15">
      <c r="A22" s="5"/>
      <c r="B22" s="16" t="s">
        <v>1</v>
      </c>
      <c r="C22" s="82"/>
      <c r="D22" s="83"/>
      <c r="E22" s="84"/>
      <c r="F22" s="85"/>
      <c r="G22" s="87"/>
      <c r="H22" s="88"/>
      <c r="I22" s="88"/>
      <c r="J22" s="77" t="str">
        <f t="shared" ref="J22" si="9">IF($N23,"",IF($P22&lt;&gt;0,$P22,IF($P23&lt;&gt;0,$P23,IF($R23&lt;&gt;0,$R23,IF($S23&lt;&gt;0,$S23,"OK")))))</f>
        <v/>
      </c>
      <c r="K22" s="52"/>
      <c r="L22" s="1"/>
      <c r="N22" s="47"/>
      <c r="O22" s="25">
        <f t="shared" si="0"/>
        <v>0</v>
      </c>
      <c r="P22" s="25" t="str">
        <f>IF($O22=0,"NG:ふりがな",0)</f>
        <v>NG:ふりがな</v>
      </c>
      <c r="Q22" s="25"/>
      <c r="R22" s="25"/>
      <c r="S22" s="25"/>
      <c r="T22" s="19"/>
      <c r="U22" s="19"/>
      <c r="V22" s="20"/>
    </row>
    <row r="23" spans="1:22" ht="24" customHeight="1" x14ac:dyDescent="0.15">
      <c r="A23" s="1"/>
      <c r="B23" s="8">
        <v>8</v>
      </c>
      <c r="C23" s="79"/>
      <c r="D23" s="80"/>
      <c r="E23" s="81"/>
      <c r="F23" s="86"/>
      <c r="G23" s="89"/>
      <c r="H23" s="90"/>
      <c r="I23" s="90"/>
      <c r="J23" s="78"/>
      <c r="K23" s="52"/>
      <c r="L23" s="1"/>
      <c r="N23" s="48" t="b">
        <f>AND($C22="",$C23="")</f>
        <v>1</v>
      </c>
      <c r="O23" s="25">
        <f t="shared" si="0"/>
        <v>0</v>
      </c>
      <c r="P23" s="25" t="str">
        <f>IF($O23=0,"NG:名前",0)</f>
        <v>NG:名前</v>
      </c>
      <c r="Q23" s="25">
        <f>IF(AND($F22&gt;=1,$F22&lt;=6),$F22,0)</f>
        <v>0</v>
      </c>
      <c r="R23" s="25" t="str">
        <f>IF(AND($Q23&gt;=1,$Q23&lt;=6),0,"NG:学年")</f>
        <v>NG:学年</v>
      </c>
      <c r="S23" s="25" t="str">
        <f t="shared" si="2"/>
        <v>NG:空欄</v>
      </c>
      <c r="T23" s="19" t="b">
        <f t="shared" si="3"/>
        <v>1</v>
      </c>
      <c r="U23" s="19"/>
      <c r="V23" s="20"/>
    </row>
    <row r="24" spans="1:22" ht="21.95" customHeight="1" x14ac:dyDescent="0.15">
      <c r="A24" s="1"/>
      <c r="B24" s="54"/>
      <c r="C24" s="54"/>
      <c r="D24" s="54"/>
      <c r="E24" s="54"/>
      <c r="F24" s="54"/>
      <c r="G24" s="54"/>
      <c r="H24" s="54"/>
      <c r="I24" s="54"/>
      <c r="J24" s="55" t="str">
        <f>IF($S$24&lt;&gt;0,$S$24,"")</f>
        <v/>
      </c>
      <c r="K24" s="54"/>
      <c r="L24" s="1"/>
      <c r="N24" s="24"/>
      <c r="O24" s="24"/>
      <c r="P24" s="24"/>
      <c r="Q24" s="24"/>
      <c r="R24" s="24"/>
      <c r="S24" s="24">
        <f>IF(AND($N$4=FALSE,$P$4&gt;0,$P$4&lt;10),"NG:5人以上",0)</f>
        <v>0</v>
      </c>
      <c r="T24" s="19" t="b">
        <f>OR($N$4,$P$4&gt;=10)</f>
        <v>0</v>
      </c>
    </row>
    <row r="25" spans="1:22" ht="56.25" customHeight="1" x14ac:dyDescent="0.15">
      <c r="A25" s="1"/>
      <c r="B25" s="66" t="s">
        <v>44</v>
      </c>
      <c r="C25" s="66"/>
      <c r="D25" s="66"/>
      <c r="E25" s="66"/>
      <c r="F25" s="66"/>
      <c r="G25" s="66"/>
      <c r="H25" s="66"/>
      <c r="I25" s="66"/>
      <c r="J25" s="66"/>
      <c r="K25" s="66"/>
      <c r="L25" s="1"/>
      <c r="N25" s="24"/>
      <c r="O25" s="24"/>
      <c r="P25" s="24"/>
      <c r="Q25" s="24"/>
      <c r="R25" s="24"/>
      <c r="S25" s="24"/>
    </row>
    <row r="26" spans="1:22" ht="14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24"/>
      <c r="O26" s="24"/>
      <c r="P26" s="24"/>
      <c r="Q26" s="24"/>
      <c r="R26" s="24"/>
      <c r="S26" s="24"/>
    </row>
  </sheetData>
  <sheetProtection algorithmName="SHA-512" hashValue="xygBTa8jHlBWKtT4B90CGEF8je26pq2WYTWMpgvbjjCXAbhNeMdfJc7GlYSi39+hZ+aIthCvr2sBvZq7D6m5DQ==" saltValue="vNhplK17EWyzjXWnUHusyg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F4 H4 C8:I23">
    <cfRule type="expression" dxfId="69" priority="2" stopIfTrue="1">
      <formula>$H$4="男子"</formula>
    </cfRule>
    <cfRule type="expression" dxfId="68" priority="3" stopIfTrue="1">
      <formula>$H$4="女子"</formula>
    </cfRule>
  </conditionalFormatting>
  <conditionalFormatting sqref="J8:J23">
    <cfRule type="expression" dxfId="67" priority="4" stopIfTrue="1">
      <formula>$J8="OK"</formula>
    </cfRule>
    <cfRule type="expression" dxfId="66" priority="5" stopIfTrue="1">
      <formula>AND($J8&lt;&gt;"",$J8&lt;&gt;"OK")</formula>
    </cfRule>
  </conditionalFormatting>
  <conditionalFormatting sqref="J24">
    <cfRule type="expression" dxfId="65" priority="1">
      <formula>$J$24&lt;&gt;""</formula>
    </cfRule>
  </conditionalFormatting>
  <dataValidations count="3">
    <dataValidation type="list" imeMode="disabled" allowBlank="1" showInputMessage="1" showErrorMessage="1" sqref="F8:F23" xr:uid="{EC713270-23D8-49D9-AC26-D8434470B4AE}">
      <formula1>"6,5,4,3,2,1"</formula1>
    </dataValidation>
    <dataValidation type="list" errorStyle="warning" allowBlank="1" showInputMessage="1" showErrorMessage="1" error="「男子」「女子」のどちらかを入れてください！" sqref="H4" xr:uid="{1429E318-F0C0-450D-890F-3BFC3D6EFCA2}">
      <formula1>"男子,女子"</formula1>
    </dataValidation>
    <dataValidation type="list" showInputMessage="1" showErrorMessage="1" sqref="F4" xr:uid="{7E0651D6-3CA0-4ACD-B3BB-05844A37A3D1}">
      <formula1>"　,Ａ,Ｂ,Ｃ,Ｄ,Ｅ,Ｆ,Ｇ,Ｈ,Ｉ,Ｊ,Ｋ,Ｌ,Ｍ,Ｎ"</formula1>
    </dataValidation>
  </dataValidation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3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3</xdr:row>
                    <xdr:rowOff>28575</xdr:rowOff>
                  </from>
                  <to>
                    <xdr:col>9</xdr:col>
                    <xdr:colOff>781050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BD1E5-923A-4345-AD36-F4E9135B00E1}">
  <sheetPr codeName="Sheet5">
    <tabColor rgb="FFCCECFF"/>
  </sheetPr>
  <dimension ref="A1:V26"/>
  <sheetViews>
    <sheetView zoomScaleNormal="100" workbookViewId="0">
      <selection activeCell="C9" sqref="C9:E9"/>
    </sheetView>
  </sheetViews>
  <sheetFormatPr defaultRowHeight="13.5" x14ac:dyDescent="0.1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19" hidden="1" customWidth="1"/>
    <col min="15" max="15" width="8.375" style="19" hidden="1" customWidth="1"/>
    <col min="16" max="16" width="3.625" style="19" hidden="1" customWidth="1"/>
    <col min="17" max="20" width="9" style="19" hidden="1" customWidth="1"/>
    <col min="21" max="21" width="9" style="20" customWidth="1"/>
    <col min="22" max="16384" width="9" style="2"/>
  </cols>
  <sheetData>
    <row r="1" spans="1:22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 x14ac:dyDescent="0.15">
      <c r="A2" s="1"/>
      <c r="B2" s="91" t="str">
        <f>申込書!$B$3 &amp; "　参加申込書"</f>
        <v>第３６回 医王山ＳＣ交歓小学生バドミントン大会　参加申込書</v>
      </c>
      <c r="C2" s="91"/>
      <c r="D2" s="91"/>
      <c r="E2" s="91"/>
      <c r="F2" s="91"/>
      <c r="G2" s="91"/>
      <c r="H2" s="91"/>
      <c r="I2" s="91"/>
      <c r="J2" s="91"/>
      <c r="K2" s="3"/>
      <c r="L2" s="1"/>
    </row>
    <row r="3" spans="1:22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24" customHeight="1" x14ac:dyDescent="0.15">
      <c r="A4" s="1"/>
      <c r="B4" s="73" t="s">
        <v>0</v>
      </c>
      <c r="C4" s="74"/>
      <c r="D4" s="75">
        <f>申込書!$C$7</f>
        <v>0</v>
      </c>
      <c r="E4" s="75"/>
      <c r="F4" s="26" t="s">
        <v>51</v>
      </c>
      <c r="G4" s="14"/>
      <c r="H4" s="30" t="s">
        <v>12</v>
      </c>
      <c r="I4" s="1"/>
      <c r="J4" s="1"/>
      <c r="K4" s="1"/>
      <c r="L4" s="1"/>
      <c r="N4" s="28" t="b">
        <v>0</v>
      </c>
      <c r="O4" s="24" t="b">
        <f>AND($T$9,$T$11,$T$13,$T$15,$T$17,$T$19,$T$21,$T$23,$T$24)</f>
        <v>0</v>
      </c>
      <c r="P4" s="28">
        <f>COUNTA(C8:E23)</f>
        <v>0</v>
      </c>
    </row>
    <row r="5" spans="1:22" ht="24" customHeight="1" x14ac:dyDescent="0.15">
      <c r="A5" s="1"/>
      <c r="B5" s="4"/>
      <c r="C5" s="33"/>
      <c r="D5" s="34"/>
      <c r="E5" s="34"/>
      <c r="F5" s="92" t="s">
        <v>38</v>
      </c>
      <c r="G5" s="92"/>
      <c r="H5" s="92"/>
      <c r="I5" s="92"/>
      <c r="J5" s="92"/>
      <c r="K5" s="92"/>
      <c r="L5" s="1"/>
      <c r="N5" s="24"/>
      <c r="O5" s="24"/>
      <c r="P5" s="24"/>
      <c r="Q5" s="24"/>
      <c r="R5" s="24"/>
      <c r="S5" s="24"/>
    </row>
    <row r="6" spans="1:22" ht="20.100000000000001" customHeight="1" x14ac:dyDescent="0.15">
      <c r="A6" s="1"/>
      <c r="B6" s="76" t="s">
        <v>2</v>
      </c>
      <c r="C6" s="76"/>
      <c r="D6" s="76"/>
      <c r="E6" s="76"/>
      <c r="F6" s="76"/>
      <c r="G6" s="76"/>
      <c r="H6" s="76"/>
      <c r="I6" s="76"/>
      <c r="J6" s="76"/>
      <c r="K6" s="50"/>
      <c r="L6" s="1"/>
      <c r="N6" s="24"/>
      <c r="O6" s="24"/>
      <c r="P6" s="24"/>
      <c r="Q6" s="24"/>
      <c r="R6" s="24"/>
      <c r="S6" s="24"/>
    </row>
    <row r="7" spans="1:22" s="7" customFormat="1" ht="20.100000000000001" customHeight="1" x14ac:dyDescent="0.15">
      <c r="A7" s="5"/>
      <c r="B7" s="15"/>
      <c r="C7" s="67" t="s">
        <v>11</v>
      </c>
      <c r="D7" s="68"/>
      <c r="E7" s="69"/>
      <c r="F7" s="15" t="s">
        <v>13</v>
      </c>
      <c r="G7" s="70" t="s">
        <v>14</v>
      </c>
      <c r="H7" s="71"/>
      <c r="I7" s="72"/>
      <c r="J7" s="11" t="s">
        <v>9</v>
      </c>
      <c r="K7" s="51"/>
      <c r="L7" s="1"/>
      <c r="O7" s="24"/>
      <c r="P7" s="24"/>
      <c r="Q7" s="24"/>
      <c r="R7" s="24"/>
      <c r="S7" s="24"/>
      <c r="T7" s="19"/>
      <c r="U7" s="19"/>
      <c r="V7" s="20"/>
    </row>
    <row r="8" spans="1:22" s="7" customFormat="1" ht="14.1" customHeight="1" x14ac:dyDescent="0.15">
      <c r="A8" s="5"/>
      <c r="B8" s="16" t="s">
        <v>1</v>
      </c>
      <c r="C8" s="82"/>
      <c r="D8" s="83"/>
      <c r="E8" s="84"/>
      <c r="F8" s="85"/>
      <c r="G8" s="87"/>
      <c r="H8" s="88"/>
      <c r="I8" s="88"/>
      <c r="J8" s="77" t="str">
        <f>IF($N9,"",IF($P8&lt;&gt;0,$P8,IF($P9&lt;&gt;0,$P9,IF($R9&lt;&gt;0,$R9,IF($S9&lt;&gt;0,$S9,"OK")))))</f>
        <v/>
      </c>
      <c r="K8" s="52"/>
      <c r="L8" s="1"/>
      <c r="N8" s="47"/>
      <c r="O8" s="25">
        <f>IFERROR(FIND(" ",C8),0)+IFERROR(FIND("　",C8),0)</f>
        <v>0</v>
      </c>
      <c r="P8" s="25" t="str">
        <f>IF($O8=0,"NG:ふりがな",0)</f>
        <v>NG:ふりがな</v>
      </c>
      <c r="Q8" s="25"/>
      <c r="R8" s="25"/>
      <c r="S8" s="25"/>
      <c r="T8" s="19"/>
      <c r="U8" s="19"/>
      <c r="V8" s="20"/>
    </row>
    <row r="9" spans="1:22" ht="24" customHeight="1" x14ac:dyDescent="0.15">
      <c r="A9" s="1"/>
      <c r="B9" s="8">
        <v>1</v>
      </c>
      <c r="C9" s="79"/>
      <c r="D9" s="80"/>
      <c r="E9" s="81"/>
      <c r="F9" s="86"/>
      <c r="G9" s="89"/>
      <c r="H9" s="90"/>
      <c r="I9" s="90"/>
      <c r="J9" s="78"/>
      <c r="K9" s="52"/>
      <c r="L9" s="1"/>
      <c r="N9" s="48" t="b">
        <f>AND($C8="",$C9="")</f>
        <v>1</v>
      </c>
      <c r="O9" s="25">
        <f t="shared" ref="O9:O23" si="0">IFERROR(FIND(" ",C9),0)+IFERROR(FIND("　",C9),0)</f>
        <v>0</v>
      </c>
      <c r="P9" s="25" t="str">
        <f>IF($O9=0,"NG:名前",0)</f>
        <v>NG:名前</v>
      </c>
      <c r="Q9" s="25">
        <f>IF(AND($F8&gt;=1,$F8&lt;=6),$F8,0)</f>
        <v>0</v>
      </c>
      <c r="R9" s="25" t="str">
        <f>IF(AND($Q9&gt;=1,$Q9&lt;=6),0,"NG:学年")</f>
        <v>NG:学年</v>
      </c>
      <c r="S9" s="25" t="str">
        <f>IF(($B9*2)&gt;$P$4,"NG:空欄",0)</f>
        <v>NG:空欄</v>
      </c>
      <c r="T9" s="19" t="b">
        <f>IF($N9,TRUE,($J8="OK"))</f>
        <v>1</v>
      </c>
      <c r="U9" s="19"/>
      <c r="V9" s="20"/>
    </row>
    <row r="10" spans="1:22" s="7" customFormat="1" ht="14.1" customHeight="1" x14ac:dyDescent="0.15">
      <c r="A10" s="5"/>
      <c r="B10" s="16" t="s">
        <v>1</v>
      </c>
      <c r="C10" s="82"/>
      <c r="D10" s="83"/>
      <c r="E10" s="84"/>
      <c r="F10" s="85"/>
      <c r="G10" s="87"/>
      <c r="H10" s="88"/>
      <c r="I10" s="88"/>
      <c r="J10" s="77" t="str">
        <f t="shared" ref="J10" si="1">IF($N11,"",IF($P10&lt;&gt;0,$P10,IF($P11&lt;&gt;0,$P11,IF($R11&lt;&gt;0,$R11,IF($S11&lt;&gt;0,$S11,"OK")))))</f>
        <v/>
      </c>
      <c r="K10" s="52"/>
      <c r="L10" s="1"/>
      <c r="N10" s="47"/>
      <c r="O10" s="25">
        <f t="shared" si="0"/>
        <v>0</v>
      </c>
      <c r="P10" s="25" t="str">
        <f>IF($O10=0,"NG:ふりがな",0)</f>
        <v>NG:ふりがな</v>
      </c>
      <c r="Q10" s="25"/>
      <c r="R10" s="25"/>
      <c r="S10" s="25"/>
      <c r="T10" s="19"/>
      <c r="U10" s="19"/>
      <c r="V10" s="20"/>
    </row>
    <row r="11" spans="1:22" ht="24" customHeight="1" x14ac:dyDescent="0.15">
      <c r="A11" s="1"/>
      <c r="B11" s="8">
        <v>2</v>
      </c>
      <c r="C11" s="79"/>
      <c r="D11" s="80"/>
      <c r="E11" s="81"/>
      <c r="F11" s="86"/>
      <c r="G11" s="89"/>
      <c r="H11" s="90"/>
      <c r="I11" s="90"/>
      <c r="J11" s="78"/>
      <c r="K11" s="52"/>
      <c r="L11" s="1"/>
      <c r="N11" s="48" t="b">
        <f>AND($C10="",$C11="")</f>
        <v>1</v>
      </c>
      <c r="O11" s="25">
        <f t="shared" si="0"/>
        <v>0</v>
      </c>
      <c r="P11" s="25" t="str">
        <f>IF($O11=0,"NG:名前",0)</f>
        <v>NG:名前</v>
      </c>
      <c r="Q11" s="25">
        <f>IF(AND($F10&gt;=1,$F10&lt;=6),$F10,0)</f>
        <v>0</v>
      </c>
      <c r="R11" s="25" t="str">
        <f>IF(AND($Q11&gt;=1,$Q11&lt;=6),0,"NG:学年")</f>
        <v>NG:学年</v>
      </c>
      <c r="S11" s="25" t="str">
        <f t="shared" ref="S11:S23" si="2">IF(($B11*2)&gt;$P$4,"NG:空欄",0)</f>
        <v>NG:空欄</v>
      </c>
      <c r="T11" s="19" t="b">
        <f t="shared" ref="T11:T23" si="3">IF($N11,TRUE,($J10="OK"))</f>
        <v>1</v>
      </c>
      <c r="U11" s="19"/>
      <c r="V11" s="20"/>
    </row>
    <row r="12" spans="1:22" s="7" customFormat="1" ht="14.1" customHeight="1" x14ac:dyDescent="0.15">
      <c r="A12" s="5"/>
      <c r="B12" s="16" t="s">
        <v>1</v>
      </c>
      <c r="C12" s="82"/>
      <c r="D12" s="83"/>
      <c r="E12" s="84"/>
      <c r="F12" s="85"/>
      <c r="G12" s="87"/>
      <c r="H12" s="88"/>
      <c r="I12" s="88"/>
      <c r="J12" s="77" t="str">
        <f t="shared" ref="J12" si="4">IF($N13,"",IF($P12&lt;&gt;0,$P12,IF($P13&lt;&gt;0,$P13,IF($R13&lt;&gt;0,$R13,IF($S13&lt;&gt;0,$S13,"OK")))))</f>
        <v/>
      </c>
      <c r="K12" s="52"/>
      <c r="L12" s="1"/>
      <c r="N12" s="47"/>
      <c r="O12" s="25">
        <f t="shared" si="0"/>
        <v>0</v>
      </c>
      <c r="P12" s="25" t="str">
        <f>IF($O12=0,"NG:ふりがな",0)</f>
        <v>NG:ふりがな</v>
      </c>
      <c r="Q12" s="25"/>
      <c r="R12" s="25"/>
      <c r="S12" s="25"/>
      <c r="T12" s="19"/>
      <c r="U12" s="19"/>
      <c r="V12" s="20"/>
    </row>
    <row r="13" spans="1:22" ht="24" customHeight="1" x14ac:dyDescent="0.15">
      <c r="A13" s="1"/>
      <c r="B13" s="8">
        <v>3</v>
      </c>
      <c r="C13" s="79"/>
      <c r="D13" s="80"/>
      <c r="E13" s="81"/>
      <c r="F13" s="86"/>
      <c r="G13" s="89"/>
      <c r="H13" s="90"/>
      <c r="I13" s="90"/>
      <c r="J13" s="78"/>
      <c r="K13" s="52"/>
      <c r="L13" s="1"/>
      <c r="N13" s="48" t="b">
        <f>AND($C12="",$C13="")</f>
        <v>1</v>
      </c>
      <c r="O13" s="25">
        <f t="shared" si="0"/>
        <v>0</v>
      </c>
      <c r="P13" s="25" t="str">
        <f>IF($O13=0,"NG:名前",0)</f>
        <v>NG:名前</v>
      </c>
      <c r="Q13" s="25">
        <f>IF(AND($F12&gt;=1,$F12&lt;=6),$F12,0)</f>
        <v>0</v>
      </c>
      <c r="R13" s="25" t="str">
        <f>IF(AND($Q13&gt;=1,$Q13&lt;=6),0,"NG:学年")</f>
        <v>NG:学年</v>
      </c>
      <c r="S13" s="25" t="str">
        <f t="shared" si="2"/>
        <v>NG:空欄</v>
      </c>
      <c r="T13" s="19" t="b">
        <f t="shared" si="3"/>
        <v>1</v>
      </c>
      <c r="U13" s="19"/>
      <c r="V13" s="20"/>
    </row>
    <row r="14" spans="1:22" s="7" customFormat="1" ht="14.1" customHeight="1" x14ac:dyDescent="0.15">
      <c r="A14" s="5"/>
      <c r="B14" s="16" t="s">
        <v>1</v>
      </c>
      <c r="C14" s="82"/>
      <c r="D14" s="83"/>
      <c r="E14" s="84"/>
      <c r="F14" s="85"/>
      <c r="G14" s="87"/>
      <c r="H14" s="88"/>
      <c r="I14" s="88"/>
      <c r="J14" s="77" t="str">
        <f t="shared" ref="J14" si="5">IF($N15,"",IF($P14&lt;&gt;0,$P14,IF($P15&lt;&gt;0,$P15,IF($R15&lt;&gt;0,$R15,IF($S15&lt;&gt;0,$S15,"OK")))))</f>
        <v/>
      </c>
      <c r="K14" s="52"/>
      <c r="L14" s="1"/>
      <c r="N14" s="47"/>
      <c r="O14" s="25">
        <f t="shared" si="0"/>
        <v>0</v>
      </c>
      <c r="P14" s="25" t="str">
        <f>IF($O14=0,"NG:ふりがな",0)</f>
        <v>NG:ふりがな</v>
      </c>
      <c r="Q14" s="25"/>
      <c r="R14" s="25"/>
      <c r="S14" s="25"/>
      <c r="T14" s="19"/>
      <c r="U14" s="19"/>
      <c r="V14" s="20"/>
    </row>
    <row r="15" spans="1:22" ht="24" customHeight="1" x14ac:dyDescent="0.15">
      <c r="A15" s="1"/>
      <c r="B15" s="8">
        <v>4</v>
      </c>
      <c r="C15" s="79"/>
      <c r="D15" s="80"/>
      <c r="E15" s="81"/>
      <c r="F15" s="86"/>
      <c r="G15" s="89"/>
      <c r="H15" s="90"/>
      <c r="I15" s="90"/>
      <c r="J15" s="78"/>
      <c r="K15" s="52"/>
      <c r="L15" s="1"/>
      <c r="N15" s="48" t="b">
        <f>AND($C14="",$C15="")</f>
        <v>1</v>
      </c>
      <c r="O15" s="25">
        <f t="shared" si="0"/>
        <v>0</v>
      </c>
      <c r="P15" s="25" t="str">
        <f>IF($O15=0,"NG:名前",0)</f>
        <v>NG:名前</v>
      </c>
      <c r="Q15" s="25">
        <f>IF(AND($F14&gt;=1,$F14&lt;=6),$F14,0)</f>
        <v>0</v>
      </c>
      <c r="R15" s="25" t="str">
        <f>IF(AND($Q15&gt;=1,$Q15&lt;=6),0,"NG:学年")</f>
        <v>NG:学年</v>
      </c>
      <c r="S15" s="25" t="str">
        <f t="shared" si="2"/>
        <v>NG:空欄</v>
      </c>
      <c r="T15" s="19" t="b">
        <f t="shared" si="3"/>
        <v>1</v>
      </c>
      <c r="U15" s="19"/>
      <c r="V15" s="20"/>
    </row>
    <row r="16" spans="1:22" s="7" customFormat="1" ht="14.1" customHeight="1" x14ac:dyDescent="0.15">
      <c r="A16" s="5"/>
      <c r="B16" s="16" t="s">
        <v>1</v>
      </c>
      <c r="C16" s="82"/>
      <c r="D16" s="83"/>
      <c r="E16" s="84"/>
      <c r="F16" s="85"/>
      <c r="G16" s="87"/>
      <c r="H16" s="88"/>
      <c r="I16" s="88"/>
      <c r="J16" s="77" t="str">
        <f t="shared" ref="J16" si="6">IF($N17,"",IF($P16&lt;&gt;0,$P16,IF($P17&lt;&gt;0,$P17,IF($R17&lt;&gt;0,$R17,IF($S17&lt;&gt;0,$S17,"OK")))))</f>
        <v/>
      </c>
      <c r="K16" s="52"/>
      <c r="L16" s="1"/>
      <c r="N16" s="47"/>
      <c r="O16" s="25">
        <f t="shared" si="0"/>
        <v>0</v>
      </c>
      <c r="P16" s="25" t="str">
        <f>IF($O16=0,"NG:ふりがな",0)</f>
        <v>NG:ふりがな</v>
      </c>
      <c r="Q16" s="25"/>
      <c r="R16" s="25"/>
      <c r="S16" s="25"/>
      <c r="T16" s="19"/>
      <c r="U16" s="19"/>
      <c r="V16" s="20"/>
    </row>
    <row r="17" spans="1:22" ht="24" customHeight="1" x14ac:dyDescent="0.15">
      <c r="A17" s="1"/>
      <c r="B17" s="8">
        <v>5</v>
      </c>
      <c r="C17" s="79"/>
      <c r="D17" s="80"/>
      <c r="E17" s="81"/>
      <c r="F17" s="86"/>
      <c r="G17" s="89"/>
      <c r="H17" s="90"/>
      <c r="I17" s="90"/>
      <c r="J17" s="78"/>
      <c r="K17" s="52"/>
      <c r="L17" s="1"/>
      <c r="N17" s="48" t="b">
        <f>AND($C16="",$C17="")</f>
        <v>1</v>
      </c>
      <c r="O17" s="25">
        <f t="shared" si="0"/>
        <v>0</v>
      </c>
      <c r="P17" s="25" t="str">
        <f>IF($O17=0,"NG:名前",0)</f>
        <v>NG:名前</v>
      </c>
      <c r="Q17" s="25">
        <f>IF(AND($F16&gt;=1,$F16&lt;=6),$F16,0)</f>
        <v>0</v>
      </c>
      <c r="R17" s="25" t="str">
        <f>IF(AND($Q17&gt;=1,$Q17&lt;=6),0,"NG:学年")</f>
        <v>NG:学年</v>
      </c>
      <c r="S17" s="25" t="str">
        <f t="shared" si="2"/>
        <v>NG:空欄</v>
      </c>
      <c r="T17" s="19" t="b">
        <f t="shared" si="3"/>
        <v>1</v>
      </c>
      <c r="U17" s="19"/>
      <c r="V17" s="20"/>
    </row>
    <row r="18" spans="1:22" s="7" customFormat="1" ht="14.1" customHeight="1" x14ac:dyDescent="0.15">
      <c r="A18" s="5"/>
      <c r="B18" s="16" t="s">
        <v>1</v>
      </c>
      <c r="C18" s="82"/>
      <c r="D18" s="83"/>
      <c r="E18" s="84"/>
      <c r="F18" s="85"/>
      <c r="G18" s="87"/>
      <c r="H18" s="88"/>
      <c r="I18" s="88"/>
      <c r="J18" s="77" t="str">
        <f t="shared" ref="J18" si="7">IF($N19,"",IF($P18&lt;&gt;0,$P18,IF($P19&lt;&gt;0,$P19,IF($R19&lt;&gt;0,$R19,IF($S19&lt;&gt;0,$S19,"OK")))))</f>
        <v/>
      </c>
      <c r="K18" s="52"/>
      <c r="L18" s="1"/>
      <c r="N18" s="47"/>
      <c r="O18" s="25">
        <f t="shared" si="0"/>
        <v>0</v>
      </c>
      <c r="P18" s="25" t="str">
        <f>IF($O18=0,"NG:ふりがな",0)</f>
        <v>NG:ふりがな</v>
      </c>
      <c r="Q18" s="25"/>
      <c r="R18" s="25"/>
      <c r="S18" s="25"/>
      <c r="T18" s="19"/>
      <c r="U18" s="19"/>
      <c r="V18" s="20"/>
    </row>
    <row r="19" spans="1:22" ht="24" customHeight="1" x14ac:dyDescent="0.15">
      <c r="A19" s="1"/>
      <c r="B19" s="8">
        <v>6</v>
      </c>
      <c r="C19" s="79"/>
      <c r="D19" s="80"/>
      <c r="E19" s="81"/>
      <c r="F19" s="86"/>
      <c r="G19" s="89"/>
      <c r="H19" s="90"/>
      <c r="I19" s="90"/>
      <c r="J19" s="78"/>
      <c r="K19" s="52"/>
      <c r="L19" s="1"/>
      <c r="N19" s="48" t="b">
        <f>AND($C18="",$C19="")</f>
        <v>1</v>
      </c>
      <c r="O19" s="25">
        <f t="shared" si="0"/>
        <v>0</v>
      </c>
      <c r="P19" s="25" t="str">
        <f>IF($O19=0,"NG:名前",0)</f>
        <v>NG:名前</v>
      </c>
      <c r="Q19" s="25">
        <f>IF(AND($F18&gt;=1,$F18&lt;=6),$F18,0)</f>
        <v>0</v>
      </c>
      <c r="R19" s="25" t="str">
        <f>IF(AND($Q19&gt;=1,$Q19&lt;=6),0,"NG:学年")</f>
        <v>NG:学年</v>
      </c>
      <c r="S19" s="25" t="str">
        <f t="shared" si="2"/>
        <v>NG:空欄</v>
      </c>
      <c r="T19" s="19" t="b">
        <f t="shared" si="3"/>
        <v>1</v>
      </c>
      <c r="U19" s="19"/>
      <c r="V19" s="20"/>
    </row>
    <row r="20" spans="1:22" s="7" customFormat="1" ht="14.1" customHeight="1" x14ac:dyDescent="0.15">
      <c r="A20" s="5"/>
      <c r="B20" s="16" t="s">
        <v>1</v>
      </c>
      <c r="C20" s="82"/>
      <c r="D20" s="83"/>
      <c r="E20" s="84"/>
      <c r="F20" s="85"/>
      <c r="G20" s="87"/>
      <c r="H20" s="88"/>
      <c r="I20" s="88"/>
      <c r="J20" s="77" t="str">
        <f t="shared" ref="J20" si="8">IF($N21,"",IF($P20&lt;&gt;0,$P20,IF($P21&lt;&gt;0,$P21,IF($R21&lt;&gt;0,$R21,IF($S21&lt;&gt;0,$S21,"OK")))))</f>
        <v/>
      </c>
      <c r="K20" s="52"/>
      <c r="L20" s="1"/>
      <c r="N20" s="47"/>
      <c r="O20" s="25">
        <f t="shared" si="0"/>
        <v>0</v>
      </c>
      <c r="P20" s="25" t="str">
        <f>IF($O20=0,"NG:ふりがな",0)</f>
        <v>NG:ふりがな</v>
      </c>
      <c r="Q20" s="25"/>
      <c r="R20" s="25"/>
      <c r="S20" s="25"/>
      <c r="T20" s="19"/>
      <c r="U20" s="19"/>
      <c r="V20" s="20"/>
    </row>
    <row r="21" spans="1:22" ht="24" customHeight="1" x14ac:dyDescent="0.15">
      <c r="A21" s="1"/>
      <c r="B21" s="8">
        <v>7</v>
      </c>
      <c r="C21" s="79"/>
      <c r="D21" s="80"/>
      <c r="E21" s="81"/>
      <c r="F21" s="86"/>
      <c r="G21" s="89"/>
      <c r="H21" s="90"/>
      <c r="I21" s="90"/>
      <c r="J21" s="78"/>
      <c r="K21" s="52"/>
      <c r="L21" s="1"/>
      <c r="N21" s="48" t="b">
        <f>AND($C20="",$C21="")</f>
        <v>1</v>
      </c>
      <c r="O21" s="25">
        <f t="shared" si="0"/>
        <v>0</v>
      </c>
      <c r="P21" s="25" t="str">
        <f>IF($O21=0,"NG:名前",0)</f>
        <v>NG:名前</v>
      </c>
      <c r="Q21" s="25">
        <f>IF(AND($F20&gt;=1,$F20&lt;=6),$F20,0)</f>
        <v>0</v>
      </c>
      <c r="R21" s="25" t="str">
        <f>IF(AND($Q21&gt;=1,$Q21&lt;=6),0,"NG:学年")</f>
        <v>NG:学年</v>
      </c>
      <c r="S21" s="25" t="str">
        <f t="shared" si="2"/>
        <v>NG:空欄</v>
      </c>
      <c r="T21" s="19" t="b">
        <f t="shared" si="3"/>
        <v>1</v>
      </c>
      <c r="U21" s="19"/>
      <c r="V21" s="20"/>
    </row>
    <row r="22" spans="1:22" s="7" customFormat="1" ht="14.1" customHeight="1" x14ac:dyDescent="0.15">
      <c r="A22" s="5"/>
      <c r="B22" s="16" t="s">
        <v>1</v>
      </c>
      <c r="C22" s="82"/>
      <c r="D22" s="83"/>
      <c r="E22" s="84"/>
      <c r="F22" s="85"/>
      <c r="G22" s="87"/>
      <c r="H22" s="88"/>
      <c r="I22" s="88"/>
      <c r="J22" s="77" t="str">
        <f t="shared" ref="J22" si="9">IF($N23,"",IF($P22&lt;&gt;0,$P22,IF($P23&lt;&gt;0,$P23,IF($R23&lt;&gt;0,$R23,IF($S23&lt;&gt;0,$S23,"OK")))))</f>
        <v/>
      </c>
      <c r="K22" s="52"/>
      <c r="L22" s="1"/>
      <c r="N22" s="47"/>
      <c r="O22" s="25">
        <f t="shared" si="0"/>
        <v>0</v>
      </c>
      <c r="P22" s="25" t="str">
        <f>IF($O22=0,"NG:ふりがな",0)</f>
        <v>NG:ふりがな</v>
      </c>
      <c r="Q22" s="25"/>
      <c r="R22" s="25"/>
      <c r="S22" s="25"/>
      <c r="T22" s="19"/>
      <c r="U22" s="19"/>
      <c r="V22" s="20"/>
    </row>
    <row r="23" spans="1:22" ht="24" customHeight="1" x14ac:dyDescent="0.15">
      <c r="A23" s="1"/>
      <c r="B23" s="8">
        <v>8</v>
      </c>
      <c r="C23" s="79"/>
      <c r="D23" s="80"/>
      <c r="E23" s="81"/>
      <c r="F23" s="86"/>
      <c r="G23" s="89"/>
      <c r="H23" s="90"/>
      <c r="I23" s="90"/>
      <c r="J23" s="78"/>
      <c r="K23" s="52"/>
      <c r="L23" s="1"/>
      <c r="N23" s="48" t="b">
        <f>AND($C22="",$C23="")</f>
        <v>1</v>
      </c>
      <c r="O23" s="25">
        <f t="shared" si="0"/>
        <v>0</v>
      </c>
      <c r="P23" s="25" t="str">
        <f>IF($O23=0,"NG:名前",0)</f>
        <v>NG:名前</v>
      </c>
      <c r="Q23" s="25">
        <f>IF(AND($F22&gt;=1,$F22&lt;=6),$F22,0)</f>
        <v>0</v>
      </c>
      <c r="R23" s="25" t="str">
        <f>IF(AND($Q23&gt;=1,$Q23&lt;=6),0,"NG:学年")</f>
        <v>NG:学年</v>
      </c>
      <c r="S23" s="25" t="str">
        <f t="shared" si="2"/>
        <v>NG:空欄</v>
      </c>
      <c r="T23" s="19" t="b">
        <f t="shared" si="3"/>
        <v>1</v>
      </c>
      <c r="U23" s="19"/>
      <c r="V23" s="20"/>
    </row>
    <row r="24" spans="1:22" ht="21.95" customHeight="1" x14ac:dyDescent="0.15">
      <c r="A24" s="1"/>
      <c r="B24" s="54"/>
      <c r="C24" s="54"/>
      <c r="D24" s="54"/>
      <c r="E24" s="54"/>
      <c r="F24" s="54"/>
      <c r="G24" s="54"/>
      <c r="H24" s="54"/>
      <c r="I24" s="54"/>
      <c r="J24" s="55" t="str">
        <f>IF($S$24&lt;&gt;0,$S$24,"")</f>
        <v/>
      </c>
      <c r="K24" s="54"/>
      <c r="L24" s="1"/>
      <c r="N24" s="24"/>
      <c r="O24" s="24"/>
      <c r="P24" s="24"/>
      <c r="Q24" s="24"/>
      <c r="R24" s="24"/>
      <c r="S24" s="24">
        <f>IF(AND($N$4=FALSE,$P$4&gt;0,$P$4&lt;10),"NG:5人以上",0)</f>
        <v>0</v>
      </c>
      <c r="T24" s="19" t="b">
        <f>OR($N$4,$P$4&gt;=10)</f>
        <v>0</v>
      </c>
    </row>
    <row r="25" spans="1:22" ht="56.25" customHeight="1" x14ac:dyDescent="0.15">
      <c r="A25" s="1"/>
      <c r="B25" s="66" t="s">
        <v>44</v>
      </c>
      <c r="C25" s="66"/>
      <c r="D25" s="66"/>
      <c r="E25" s="66"/>
      <c r="F25" s="66"/>
      <c r="G25" s="66"/>
      <c r="H25" s="66"/>
      <c r="I25" s="66"/>
      <c r="J25" s="66"/>
      <c r="K25" s="66"/>
      <c r="L25" s="1"/>
      <c r="N25" s="24"/>
      <c r="O25" s="24"/>
      <c r="P25" s="24"/>
      <c r="Q25" s="24"/>
      <c r="R25" s="24"/>
      <c r="S25" s="24"/>
    </row>
    <row r="26" spans="1:22" ht="14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24"/>
      <c r="O26" s="24"/>
      <c r="P26" s="24"/>
      <c r="Q26" s="24"/>
      <c r="R26" s="24"/>
      <c r="S26" s="24"/>
    </row>
  </sheetData>
  <sheetProtection algorithmName="SHA-512" hashValue="YQSNEaPrAhMQ49ca0qhOixaOFCuVqXsHhQq2fBUBjuJDpl1JoxOJToRUYAH5LNQRnO23bZ2LUO1TOTpCuwC/wg==" saltValue="kXvcjZHDQrZFT4kUW19J9g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F4 H4 C8:I23">
    <cfRule type="expression" dxfId="64" priority="2" stopIfTrue="1">
      <formula>$H$4="男子"</formula>
    </cfRule>
    <cfRule type="expression" dxfId="63" priority="3" stopIfTrue="1">
      <formula>$H$4="女子"</formula>
    </cfRule>
  </conditionalFormatting>
  <conditionalFormatting sqref="J8:J23">
    <cfRule type="expression" dxfId="62" priority="4" stopIfTrue="1">
      <formula>$J8="OK"</formula>
    </cfRule>
    <cfRule type="expression" dxfId="61" priority="5" stopIfTrue="1">
      <formula>AND($J8&lt;&gt;"",$J8&lt;&gt;"OK")</formula>
    </cfRule>
  </conditionalFormatting>
  <conditionalFormatting sqref="J24">
    <cfRule type="expression" dxfId="60" priority="1">
      <formula>$J$24&lt;&gt;""</formula>
    </cfRule>
  </conditionalFormatting>
  <dataValidations count="3">
    <dataValidation type="list" imeMode="disabled" allowBlank="1" showInputMessage="1" showErrorMessage="1" sqref="F8:F23" xr:uid="{CB754482-B230-460E-805F-13FBD616B8EC}">
      <formula1>"6,5,4,3,2,1"</formula1>
    </dataValidation>
    <dataValidation type="list" errorStyle="warning" allowBlank="1" showInputMessage="1" showErrorMessage="1" error="「男子」「女子」のどちらかを入れてください！" sqref="H4" xr:uid="{1DA0943C-B9FD-4608-83D3-676BEDC45404}">
      <formula1>"男子,女子"</formula1>
    </dataValidation>
    <dataValidation type="list" showInputMessage="1" showErrorMessage="1" sqref="F4" xr:uid="{DD6CF077-D98F-4EF3-9382-8713ACA085B0}">
      <formula1>"　,Ａ,Ｂ,Ｃ,Ｄ,Ｅ,Ｆ,Ｇ,Ｈ,Ｉ,Ｊ,Ｋ,Ｌ,Ｍ,Ｎ"</formula1>
    </dataValidation>
  </dataValidation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3</xdr:row>
                    <xdr:rowOff>28575</xdr:rowOff>
                  </from>
                  <to>
                    <xdr:col>9</xdr:col>
                    <xdr:colOff>781050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96855-9F09-4594-B3B2-40AE2F1F4070}">
  <sheetPr codeName="Sheet6">
    <tabColor rgb="FFCCECFF"/>
  </sheetPr>
  <dimension ref="A1:V26"/>
  <sheetViews>
    <sheetView zoomScaleNormal="100" workbookViewId="0">
      <selection activeCell="C9" sqref="C9:E9"/>
    </sheetView>
  </sheetViews>
  <sheetFormatPr defaultRowHeight="13.5" x14ac:dyDescent="0.1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19" hidden="1" customWidth="1"/>
    <col min="15" max="15" width="8.375" style="19" hidden="1" customWidth="1"/>
    <col min="16" max="16" width="3.625" style="19" hidden="1" customWidth="1"/>
    <col min="17" max="20" width="9" style="19" hidden="1" customWidth="1"/>
    <col min="21" max="21" width="9" style="20" customWidth="1"/>
    <col min="22" max="16384" width="9" style="2"/>
  </cols>
  <sheetData>
    <row r="1" spans="1:22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 x14ac:dyDescent="0.15">
      <c r="A2" s="1"/>
      <c r="B2" s="91" t="str">
        <f>申込書!$B$3 &amp; "　参加申込書"</f>
        <v>第３６回 医王山ＳＣ交歓小学生バドミントン大会　参加申込書</v>
      </c>
      <c r="C2" s="91"/>
      <c r="D2" s="91"/>
      <c r="E2" s="91"/>
      <c r="F2" s="91"/>
      <c r="G2" s="91"/>
      <c r="H2" s="91"/>
      <c r="I2" s="91"/>
      <c r="J2" s="91"/>
      <c r="K2" s="3"/>
      <c r="L2" s="1"/>
    </row>
    <row r="3" spans="1:22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24" customHeight="1" x14ac:dyDescent="0.15">
      <c r="A4" s="1"/>
      <c r="B4" s="73" t="s">
        <v>0</v>
      </c>
      <c r="C4" s="74"/>
      <c r="D4" s="75">
        <f>申込書!$C$7</f>
        <v>0</v>
      </c>
      <c r="E4" s="75"/>
      <c r="F4" s="26" t="s">
        <v>52</v>
      </c>
      <c r="G4" s="14"/>
      <c r="H4" s="30" t="s">
        <v>12</v>
      </c>
      <c r="I4" s="1"/>
      <c r="J4" s="1"/>
      <c r="K4" s="1"/>
      <c r="L4" s="1"/>
      <c r="N4" s="28" t="b">
        <v>0</v>
      </c>
      <c r="O4" s="24" t="b">
        <f>AND($T$9,$T$11,$T$13,$T$15,$T$17,$T$19,$T$21,$T$23,$T$24)</f>
        <v>0</v>
      </c>
      <c r="P4" s="28">
        <f>COUNTA(C8:E23)</f>
        <v>0</v>
      </c>
    </row>
    <row r="5" spans="1:22" ht="24" customHeight="1" x14ac:dyDescent="0.15">
      <c r="A5" s="1"/>
      <c r="B5" s="4"/>
      <c r="C5" s="33"/>
      <c r="D5" s="34"/>
      <c r="E5" s="34"/>
      <c r="F5" s="92" t="s">
        <v>38</v>
      </c>
      <c r="G5" s="92"/>
      <c r="H5" s="92"/>
      <c r="I5" s="92"/>
      <c r="J5" s="92"/>
      <c r="K5" s="92"/>
      <c r="L5" s="1"/>
      <c r="N5" s="24"/>
      <c r="O5" s="24"/>
      <c r="P5" s="24"/>
      <c r="Q5" s="24"/>
      <c r="R5" s="24"/>
      <c r="S5" s="24"/>
    </row>
    <row r="6" spans="1:22" ht="20.100000000000001" customHeight="1" x14ac:dyDescent="0.15">
      <c r="A6" s="1"/>
      <c r="B6" s="76" t="s">
        <v>2</v>
      </c>
      <c r="C6" s="76"/>
      <c r="D6" s="76"/>
      <c r="E6" s="76"/>
      <c r="F6" s="76"/>
      <c r="G6" s="76"/>
      <c r="H6" s="76"/>
      <c r="I6" s="76"/>
      <c r="J6" s="76"/>
      <c r="K6" s="50"/>
      <c r="L6" s="1"/>
      <c r="N6" s="24"/>
      <c r="O6" s="24"/>
      <c r="P6" s="24"/>
      <c r="Q6" s="24"/>
      <c r="R6" s="24"/>
      <c r="S6" s="24"/>
    </row>
    <row r="7" spans="1:22" s="7" customFormat="1" ht="20.100000000000001" customHeight="1" x14ac:dyDescent="0.15">
      <c r="A7" s="5"/>
      <c r="B7" s="15"/>
      <c r="C7" s="67" t="s">
        <v>11</v>
      </c>
      <c r="D7" s="68"/>
      <c r="E7" s="69"/>
      <c r="F7" s="15" t="s">
        <v>13</v>
      </c>
      <c r="G7" s="70" t="s">
        <v>14</v>
      </c>
      <c r="H7" s="71"/>
      <c r="I7" s="72"/>
      <c r="J7" s="11" t="s">
        <v>9</v>
      </c>
      <c r="K7" s="51"/>
      <c r="L7" s="1"/>
      <c r="O7" s="24"/>
      <c r="P7" s="24"/>
      <c r="Q7" s="24"/>
      <c r="R7" s="24"/>
      <c r="S7" s="24"/>
      <c r="T7" s="19"/>
      <c r="U7" s="19"/>
      <c r="V7" s="20"/>
    </row>
    <row r="8" spans="1:22" s="7" customFormat="1" ht="14.1" customHeight="1" x14ac:dyDescent="0.15">
      <c r="A8" s="5"/>
      <c r="B8" s="16" t="s">
        <v>1</v>
      </c>
      <c r="C8" s="82"/>
      <c r="D8" s="83"/>
      <c r="E8" s="84"/>
      <c r="F8" s="85"/>
      <c r="G8" s="87"/>
      <c r="H8" s="88"/>
      <c r="I8" s="88"/>
      <c r="J8" s="77" t="str">
        <f>IF($N9,"",IF($P8&lt;&gt;0,$P8,IF($P9&lt;&gt;0,$P9,IF($R9&lt;&gt;0,$R9,IF($S9&lt;&gt;0,$S9,"OK")))))</f>
        <v/>
      </c>
      <c r="K8" s="52"/>
      <c r="L8" s="1"/>
      <c r="N8" s="47"/>
      <c r="O8" s="25">
        <f>IFERROR(FIND(" ",C8),0)+IFERROR(FIND("　",C8),0)</f>
        <v>0</v>
      </c>
      <c r="P8" s="25" t="str">
        <f>IF($O8=0,"NG:ふりがな",0)</f>
        <v>NG:ふりがな</v>
      </c>
      <c r="Q8" s="25"/>
      <c r="R8" s="25"/>
      <c r="S8" s="25"/>
      <c r="T8" s="19"/>
      <c r="U8" s="19"/>
      <c r="V8" s="20"/>
    </row>
    <row r="9" spans="1:22" ht="24" customHeight="1" x14ac:dyDescent="0.15">
      <c r="A9" s="1"/>
      <c r="B9" s="8">
        <v>1</v>
      </c>
      <c r="C9" s="79"/>
      <c r="D9" s="80"/>
      <c r="E9" s="81"/>
      <c r="F9" s="86"/>
      <c r="G9" s="89"/>
      <c r="H9" s="90"/>
      <c r="I9" s="90"/>
      <c r="J9" s="78"/>
      <c r="K9" s="52"/>
      <c r="L9" s="1"/>
      <c r="N9" s="48" t="b">
        <f>AND($C8="",$C9="")</f>
        <v>1</v>
      </c>
      <c r="O9" s="25">
        <f t="shared" ref="O9:O23" si="0">IFERROR(FIND(" ",C9),0)+IFERROR(FIND("　",C9),0)</f>
        <v>0</v>
      </c>
      <c r="P9" s="25" t="str">
        <f>IF($O9=0,"NG:名前",0)</f>
        <v>NG:名前</v>
      </c>
      <c r="Q9" s="25">
        <f>IF(AND($F8&gt;=1,$F8&lt;=6),$F8,0)</f>
        <v>0</v>
      </c>
      <c r="R9" s="25" t="str">
        <f>IF(AND($Q9&gt;=1,$Q9&lt;=6),0,"NG:学年")</f>
        <v>NG:学年</v>
      </c>
      <c r="S9" s="25" t="str">
        <f>IF(($B9*2)&gt;$P$4,"NG:空欄",0)</f>
        <v>NG:空欄</v>
      </c>
      <c r="T9" s="19" t="b">
        <f>IF($N9,TRUE,($J8="OK"))</f>
        <v>1</v>
      </c>
      <c r="U9" s="19"/>
      <c r="V9" s="20"/>
    </row>
    <row r="10" spans="1:22" s="7" customFormat="1" ht="14.1" customHeight="1" x14ac:dyDescent="0.15">
      <c r="A10" s="5"/>
      <c r="B10" s="16" t="s">
        <v>1</v>
      </c>
      <c r="C10" s="82"/>
      <c r="D10" s="83"/>
      <c r="E10" s="84"/>
      <c r="F10" s="85"/>
      <c r="G10" s="87"/>
      <c r="H10" s="88"/>
      <c r="I10" s="88"/>
      <c r="J10" s="77" t="str">
        <f t="shared" ref="J10" si="1">IF($N11,"",IF($P10&lt;&gt;0,$P10,IF($P11&lt;&gt;0,$P11,IF($R11&lt;&gt;0,$R11,IF($S11&lt;&gt;0,$S11,"OK")))))</f>
        <v/>
      </c>
      <c r="K10" s="52"/>
      <c r="L10" s="1"/>
      <c r="N10" s="47"/>
      <c r="O10" s="25">
        <f t="shared" si="0"/>
        <v>0</v>
      </c>
      <c r="P10" s="25" t="str">
        <f>IF($O10=0,"NG:ふりがな",0)</f>
        <v>NG:ふりがな</v>
      </c>
      <c r="Q10" s="25"/>
      <c r="R10" s="25"/>
      <c r="S10" s="25"/>
      <c r="T10" s="19"/>
      <c r="U10" s="19"/>
      <c r="V10" s="20"/>
    </row>
    <row r="11" spans="1:22" ht="24" customHeight="1" x14ac:dyDescent="0.15">
      <c r="A11" s="1"/>
      <c r="B11" s="8">
        <v>2</v>
      </c>
      <c r="C11" s="79"/>
      <c r="D11" s="80"/>
      <c r="E11" s="81"/>
      <c r="F11" s="86"/>
      <c r="G11" s="89"/>
      <c r="H11" s="90"/>
      <c r="I11" s="90"/>
      <c r="J11" s="78"/>
      <c r="K11" s="52"/>
      <c r="L11" s="1"/>
      <c r="N11" s="48" t="b">
        <f>AND($C10="",$C11="")</f>
        <v>1</v>
      </c>
      <c r="O11" s="25">
        <f t="shared" si="0"/>
        <v>0</v>
      </c>
      <c r="P11" s="25" t="str">
        <f>IF($O11=0,"NG:名前",0)</f>
        <v>NG:名前</v>
      </c>
      <c r="Q11" s="25">
        <f>IF(AND($F10&gt;=1,$F10&lt;=6),$F10,0)</f>
        <v>0</v>
      </c>
      <c r="R11" s="25" t="str">
        <f>IF(AND($Q11&gt;=1,$Q11&lt;=6),0,"NG:学年")</f>
        <v>NG:学年</v>
      </c>
      <c r="S11" s="25" t="str">
        <f t="shared" ref="S11:S23" si="2">IF(($B11*2)&gt;$P$4,"NG:空欄",0)</f>
        <v>NG:空欄</v>
      </c>
      <c r="T11" s="19" t="b">
        <f t="shared" ref="T11:T23" si="3">IF($N11,TRUE,($J10="OK"))</f>
        <v>1</v>
      </c>
      <c r="U11" s="19"/>
      <c r="V11" s="20"/>
    </row>
    <row r="12" spans="1:22" s="7" customFormat="1" ht="14.1" customHeight="1" x14ac:dyDescent="0.15">
      <c r="A12" s="5"/>
      <c r="B12" s="16" t="s">
        <v>1</v>
      </c>
      <c r="C12" s="82"/>
      <c r="D12" s="83"/>
      <c r="E12" s="84"/>
      <c r="F12" s="85"/>
      <c r="G12" s="87"/>
      <c r="H12" s="88"/>
      <c r="I12" s="88"/>
      <c r="J12" s="77" t="str">
        <f t="shared" ref="J12" si="4">IF($N13,"",IF($P12&lt;&gt;0,$P12,IF($P13&lt;&gt;0,$P13,IF($R13&lt;&gt;0,$R13,IF($S13&lt;&gt;0,$S13,"OK")))))</f>
        <v/>
      </c>
      <c r="K12" s="52"/>
      <c r="L12" s="1"/>
      <c r="N12" s="47"/>
      <c r="O12" s="25">
        <f t="shared" si="0"/>
        <v>0</v>
      </c>
      <c r="P12" s="25" t="str">
        <f>IF($O12=0,"NG:ふりがな",0)</f>
        <v>NG:ふりがな</v>
      </c>
      <c r="Q12" s="25"/>
      <c r="R12" s="25"/>
      <c r="S12" s="25"/>
      <c r="T12" s="19"/>
      <c r="U12" s="19"/>
      <c r="V12" s="20"/>
    </row>
    <row r="13" spans="1:22" ht="24" customHeight="1" x14ac:dyDescent="0.15">
      <c r="A13" s="1"/>
      <c r="B13" s="8">
        <v>3</v>
      </c>
      <c r="C13" s="79"/>
      <c r="D13" s="80"/>
      <c r="E13" s="81"/>
      <c r="F13" s="86"/>
      <c r="G13" s="89"/>
      <c r="H13" s="90"/>
      <c r="I13" s="90"/>
      <c r="J13" s="78"/>
      <c r="K13" s="52"/>
      <c r="L13" s="1"/>
      <c r="N13" s="48" t="b">
        <f>AND($C12="",$C13="")</f>
        <v>1</v>
      </c>
      <c r="O13" s="25">
        <f t="shared" si="0"/>
        <v>0</v>
      </c>
      <c r="P13" s="25" t="str">
        <f>IF($O13=0,"NG:名前",0)</f>
        <v>NG:名前</v>
      </c>
      <c r="Q13" s="25">
        <f>IF(AND($F12&gt;=1,$F12&lt;=6),$F12,0)</f>
        <v>0</v>
      </c>
      <c r="R13" s="25" t="str">
        <f>IF(AND($Q13&gt;=1,$Q13&lt;=6),0,"NG:学年")</f>
        <v>NG:学年</v>
      </c>
      <c r="S13" s="25" t="str">
        <f t="shared" si="2"/>
        <v>NG:空欄</v>
      </c>
      <c r="T13" s="19" t="b">
        <f t="shared" si="3"/>
        <v>1</v>
      </c>
      <c r="U13" s="19"/>
      <c r="V13" s="20"/>
    </row>
    <row r="14" spans="1:22" s="7" customFormat="1" ht="14.1" customHeight="1" x14ac:dyDescent="0.15">
      <c r="A14" s="5"/>
      <c r="B14" s="16" t="s">
        <v>1</v>
      </c>
      <c r="C14" s="82"/>
      <c r="D14" s="83"/>
      <c r="E14" s="84"/>
      <c r="F14" s="85"/>
      <c r="G14" s="87"/>
      <c r="H14" s="88"/>
      <c r="I14" s="88"/>
      <c r="J14" s="77" t="str">
        <f t="shared" ref="J14" si="5">IF($N15,"",IF($P14&lt;&gt;0,$P14,IF($P15&lt;&gt;0,$P15,IF($R15&lt;&gt;0,$R15,IF($S15&lt;&gt;0,$S15,"OK")))))</f>
        <v/>
      </c>
      <c r="K14" s="52"/>
      <c r="L14" s="1"/>
      <c r="N14" s="47"/>
      <c r="O14" s="25">
        <f t="shared" si="0"/>
        <v>0</v>
      </c>
      <c r="P14" s="25" t="str">
        <f>IF($O14=0,"NG:ふりがな",0)</f>
        <v>NG:ふりがな</v>
      </c>
      <c r="Q14" s="25"/>
      <c r="R14" s="25"/>
      <c r="S14" s="25"/>
      <c r="T14" s="19"/>
      <c r="U14" s="19"/>
      <c r="V14" s="20"/>
    </row>
    <row r="15" spans="1:22" ht="24" customHeight="1" x14ac:dyDescent="0.15">
      <c r="A15" s="1"/>
      <c r="B15" s="8">
        <v>4</v>
      </c>
      <c r="C15" s="79"/>
      <c r="D15" s="80"/>
      <c r="E15" s="81"/>
      <c r="F15" s="86"/>
      <c r="G15" s="89"/>
      <c r="H15" s="90"/>
      <c r="I15" s="90"/>
      <c r="J15" s="78"/>
      <c r="K15" s="52"/>
      <c r="L15" s="1"/>
      <c r="N15" s="48" t="b">
        <f>AND($C14="",$C15="")</f>
        <v>1</v>
      </c>
      <c r="O15" s="25">
        <f t="shared" si="0"/>
        <v>0</v>
      </c>
      <c r="P15" s="25" t="str">
        <f>IF($O15=0,"NG:名前",0)</f>
        <v>NG:名前</v>
      </c>
      <c r="Q15" s="25">
        <f>IF(AND($F14&gt;=1,$F14&lt;=6),$F14,0)</f>
        <v>0</v>
      </c>
      <c r="R15" s="25" t="str">
        <f>IF(AND($Q15&gt;=1,$Q15&lt;=6),0,"NG:学年")</f>
        <v>NG:学年</v>
      </c>
      <c r="S15" s="25" t="str">
        <f t="shared" si="2"/>
        <v>NG:空欄</v>
      </c>
      <c r="T15" s="19" t="b">
        <f t="shared" si="3"/>
        <v>1</v>
      </c>
      <c r="U15" s="19"/>
      <c r="V15" s="20"/>
    </row>
    <row r="16" spans="1:22" s="7" customFormat="1" ht="14.1" customHeight="1" x14ac:dyDescent="0.15">
      <c r="A16" s="5"/>
      <c r="B16" s="16" t="s">
        <v>1</v>
      </c>
      <c r="C16" s="82"/>
      <c r="D16" s="83"/>
      <c r="E16" s="84"/>
      <c r="F16" s="85"/>
      <c r="G16" s="87"/>
      <c r="H16" s="88"/>
      <c r="I16" s="88"/>
      <c r="J16" s="77" t="str">
        <f t="shared" ref="J16" si="6">IF($N17,"",IF($P16&lt;&gt;0,$P16,IF($P17&lt;&gt;0,$P17,IF($R17&lt;&gt;0,$R17,IF($S17&lt;&gt;0,$S17,"OK")))))</f>
        <v/>
      </c>
      <c r="K16" s="52"/>
      <c r="L16" s="1"/>
      <c r="N16" s="47"/>
      <c r="O16" s="25">
        <f t="shared" si="0"/>
        <v>0</v>
      </c>
      <c r="P16" s="25" t="str">
        <f>IF($O16=0,"NG:ふりがな",0)</f>
        <v>NG:ふりがな</v>
      </c>
      <c r="Q16" s="25"/>
      <c r="R16" s="25"/>
      <c r="S16" s="25"/>
      <c r="T16" s="19"/>
      <c r="U16" s="19"/>
      <c r="V16" s="20"/>
    </row>
    <row r="17" spans="1:22" ht="24" customHeight="1" x14ac:dyDescent="0.15">
      <c r="A17" s="1"/>
      <c r="B17" s="8">
        <v>5</v>
      </c>
      <c r="C17" s="79"/>
      <c r="D17" s="80"/>
      <c r="E17" s="81"/>
      <c r="F17" s="86"/>
      <c r="G17" s="89"/>
      <c r="H17" s="90"/>
      <c r="I17" s="90"/>
      <c r="J17" s="78"/>
      <c r="K17" s="52"/>
      <c r="L17" s="1"/>
      <c r="N17" s="48" t="b">
        <f>AND($C16="",$C17="")</f>
        <v>1</v>
      </c>
      <c r="O17" s="25">
        <f t="shared" si="0"/>
        <v>0</v>
      </c>
      <c r="P17" s="25" t="str">
        <f>IF($O17=0,"NG:名前",0)</f>
        <v>NG:名前</v>
      </c>
      <c r="Q17" s="25">
        <f>IF(AND($F16&gt;=1,$F16&lt;=6),$F16,0)</f>
        <v>0</v>
      </c>
      <c r="R17" s="25" t="str">
        <f>IF(AND($Q17&gt;=1,$Q17&lt;=6),0,"NG:学年")</f>
        <v>NG:学年</v>
      </c>
      <c r="S17" s="25" t="str">
        <f t="shared" si="2"/>
        <v>NG:空欄</v>
      </c>
      <c r="T17" s="19" t="b">
        <f t="shared" si="3"/>
        <v>1</v>
      </c>
      <c r="U17" s="19"/>
      <c r="V17" s="20"/>
    </row>
    <row r="18" spans="1:22" s="7" customFormat="1" ht="14.1" customHeight="1" x14ac:dyDescent="0.15">
      <c r="A18" s="5"/>
      <c r="B18" s="16" t="s">
        <v>1</v>
      </c>
      <c r="C18" s="82"/>
      <c r="D18" s="83"/>
      <c r="E18" s="84"/>
      <c r="F18" s="85"/>
      <c r="G18" s="87"/>
      <c r="H18" s="88"/>
      <c r="I18" s="88"/>
      <c r="J18" s="77" t="str">
        <f t="shared" ref="J18" si="7">IF($N19,"",IF($P18&lt;&gt;0,$P18,IF($P19&lt;&gt;0,$P19,IF($R19&lt;&gt;0,$R19,IF($S19&lt;&gt;0,$S19,"OK")))))</f>
        <v/>
      </c>
      <c r="K18" s="52"/>
      <c r="L18" s="1"/>
      <c r="N18" s="47"/>
      <c r="O18" s="25">
        <f t="shared" si="0"/>
        <v>0</v>
      </c>
      <c r="P18" s="25" t="str">
        <f>IF($O18=0,"NG:ふりがな",0)</f>
        <v>NG:ふりがな</v>
      </c>
      <c r="Q18" s="25"/>
      <c r="R18" s="25"/>
      <c r="S18" s="25"/>
      <c r="T18" s="19"/>
      <c r="U18" s="19"/>
      <c r="V18" s="20"/>
    </row>
    <row r="19" spans="1:22" ht="24" customHeight="1" x14ac:dyDescent="0.15">
      <c r="A19" s="1"/>
      <c r="B19" s="8">
        <v>6</v>
      </c>
      <c r="C19" s="79"/>
      <c r="D19" s="80"/>
      <c r="E19" s="81"/>
      <c r="F19" s="86"/>
      <c r="G19" s="89"/>
      <c r="H19" s="90"/>
      <c r="I19" s="90"/>
      <c r="J19" s="78"/>
      <c r="K19" s="52"/>
      <c r="L19" s="1"/>
      <c r="N19" s="48" t="b">
        <f>AND($C18="",$C19="")</f>
        <v>1</v>
      </c>
      <c r="O19" s="25">
        <f t="shared" si="0"/>
        <v>0</v>
      </c>
      <c r="P19" s="25" t="str">
        <f>IF($O19=0,"NG:名前",0)</f>
        <v>NG:名前</v>
      </c>
      <c r="Q19" s="25">
        <f>IF(AND($F18&gt;=1,$F18&lt;=6),$F18,0)</f>
        <v>0</v>
      </c>
      <c r="R19" s="25" t="str">
        <f>IF(AND($Q19&gt;=1,$Q19&lt;=6),0,"NG:学年")</f>
        <v>NG:学年</v>
      </c>
      <c r="S19" s="25" t="str">
        <f t="shared" si="2"/>
        <v>NG:空欄</v>
      </c>
      <c r="T19" s="19" t="b">
        <f t="shared" si="3"/>
        <v>1</v>
      </c>
      <c r="U19" s="19"/>
      <c r="V19" s="20"/>
    </row>
    <row r="20" spans="1:22" s="7" customFormat="1" ht="14.1" customHeight="1" x14ac:dyDescent="0.15">
      <c r="A20" s="5"/>
      <c r="B20" s="16" t="s">
        <v>1</v>
      </c>
      <c r="C20" s="82"/>
      <c r="D20" s="83"/>
      <c r="E20" s="84"/>
      <c r="F20" s="85"/>
      <c r="G20" s="87"/>
      <c r="H20" s="88"/>
      <c r="I20" s="88"/>
      <c r="J20" s="77" t="str">
        <f t="shared" ref="J20" si="8">IF($N21,"",IF($P20&lt;&gt;0,$P20,IF($P21&lt;&gt;0,$P21,IF($R21&lt;&gt;0,$R21,IF($S21&lt;&gt;0,$S21,"OK")))))</f>
        <v/>
      </c>
      <c r="K20" s="52"/>
      <c r="L20" s="1"/>
      <c r="N20" s="47"/>
      <c r="O20" s="25">
        <f t="shared" si="0"/>
        <v>0</v>
      </c>
      <c r="P20" s="25" t="str">
        <f>IF($O20=0,"NG:ふりがな",0)</f>
        <v>NG:ふりがな</v>
      </c>
      <c r="Q20" s="25"/>
      <c r="R20" s="25"/>
      <c r="S20" s="25"/>
      <c r="T20" s="19"/>
      <c r="U20" s="19"/>
      <c r="V20" s="20"/>
    </row>
    <row r="21" spans="1:22" ht="24" customHeight="1" x14ac:dyDescent="0.15">
      <c r="A21" s="1"/>
      <c r="B21" s="8">
        <v>7</v>
      </c>
      <c r="C21" s="79"/>
      <c r="D21" s="80"/>
      <c r="E21" s="81"/>
      <c r="F21" s="86"/>
      <c r="G21" s="89"/>
      <c r="H21" s="90"/>
      <c r="I21" s="90"/>
      <c r="J21" s="78"/>
      <c r="K21" s="52"/>
      <c r="L21" s="1"/>
      <c r="N21" s="48" t="b">
        <f>AND($C20="",$C21="")</f>
        <v>1</v>
      </c>
      <c r="O21" s="25">
        <f t="shared" si="0"/>
        <v>0</v>
      </c>
      <c r="P21" s="25" t="str">
        <f>IF($O21=0,"NG:名前",0)</f>
        <v>NG:名前</v>
      </c>
      <c r="Q21" s="25">
        <f>IF(AND($F20&gt;=1,$F20&lt;=6),$F20,0)</f>
        <v>0</v>
      </c>
      <c r="R21" s="25" t="str">
        <f>IF(AND($Q21&gt;=1,$Q21&lt;=6),0,"NG:学年")</f>
        <v>NG:学年</v>
      </c>
      <c r="S21" s="25" t="str">
        <f t="shared" si="2"/>
        <v>NG:空欄</v>
      </c>
      <c r="T21" s="19" t="b">
        <f t="shared" si="3"/>
        <v>1</v>
      </c>
      <c r="U21" s="19"/>
      <c r="V21" s="20"/>
    </row>
    <row r="22" spans="1:22" s="7" customFormat="1" ht="14.1" customHeight="1" x14ac:dyDescent="0.15">
      <c r="A22" s="5"/>
      <c r="B22" s="16" t="s">
        <v>1</v>
      </c>
      <c r="C22" s="82"/>
      <c r="D22" s="83"/>
      <c r="E22" s="84"/>
      <c r="F22" s="85"/>
      <c r="G22" s="87"/>
      <c r="H22" s="88"/>
      <c r="I22" s="88"/>
      <c r="J22" s="77" t="str">
        <f t="shared" ref="J22" si="9">IF($N23,"",IF($P22&lt;&gt;0,$P22,IF($P23&lt;&gt;0,$P23,IF($R23&lt;&gt;0,$R23,IF($S23&lt;&gt;0,$S23,"OK")))))</f>
        <v/>
      </c>
      <c r="K22" s="52"/>
      <c r="L22" s="1"/>
      <c r="N22" s="47"/>
      <c r="O22" s="25">
        <f t="shared" si="0"/>
        <v>0</v>
      </c>
      <c r="P22" s="25" t="str">
        <f>IF($O22=0,"NG:ふりがな",0)</f>
        <v>NG:ふりがな</v>
      </c>
      <c r="Q22" s="25"/>
      <c r="R22" s="25"/>
      <c r="S22" s="25"/>
      <c r="T22" s="19"/>
      <c r="U22" s="19"/>
      <c r="V22" s="20"/>
    </row>
    <row r="23" spans="1:22" ht="24" customHeight="1" x14ac:dyDescent="0.15">
      <c r="A23" s="1"/>
      <c r="B23" s="8">
        <v>8</v>
      </c>
      <c r="C23" s="79"/>
      <c r="D23" s="80"/>
      <c r="E23" s="81"/>
      <c r="F23" s="86"/>
      <c r="G23" s="89"/>
      <c r="H23" s="90"/>
      <c r="I23" s="90"/>
      <c r="J23" s="78"/>
      <c r="K23" s="52"/>
      <c r="L23" s="1"/>
      <c r="N23" s="48" t="b">
        <f>AND($C22="",$C23="")</f>
        <v>1</v>
      </c>
      <c r="O23" s="25">
        <f t="shared" si="0"/>
        <v>0</v>
      </c>
      <c r="P23" s="25" t="str">
        <f>IF($O23=0,"NG:名前",0)</f>
        <v>NG:名前</v>
      </c>
      <c r="Q23" s="25">
        <f>IF(AND($F22&gt;=1,$F22&lt;=6),$F22,0)</f>
        <v>0</v>
      </c>
      <c r="R23" s="25" t="str">
        <f>IF(AND($Q23&gt;=1,$Q23&lt;=6),0,"NG:学年")</f>
        <v>NG:学年</v>
      </c>
      <c r="S23" s="25" t="str">
        <f t="shared" si="2"/>
        <v>NG:空欄</v>
      </c>
      <c r="T23" s="19" t="b">
        <f t="shared" si="3"/>
        <v>1</v>
      </c>
      <c r="U23" s="19"/>
      <c r="V23" s="20"/>
    </row>
    <row r="24" spans="1:22" ht="21.95" customHeight="1" x14ac:dyDescent="0.15">
      <c r="A24" s="1"/>
      <c r="B24" s="54"/>
      <c r="C24" s="54"/>
      <c r="D24" s="54"/>
      <c r="E24" s="54"/>
      <c r="F24" s="54"/>
      <c r="G24" s="54"/>
      <c r="H24" s="54"/>
      <c r="I24" s="54"/>
      <c r="J24" s="55" t="str">
        <f>IF($S$24&lt;&gt;0,$S$24,"")</f>
        <v/>
      </c>
      <c r="K24" s="54"/>
      <c r="L24" s="1"/>
      <c r="N24" s="24"/>
      <c r="O24" s="24"/>
      <c r="P24" s="24"/>
      <c r="Q24" s="24"/>
      <c r="R24" s="24"/>
      <c r="S24" s="24">
        <f>IF(AND($N$4=FALSE,$P$4&gt;0,$P$4&lt;10),"NG:5人以上",0)</f>
        <v>0</v>
      </c>
      <c r="T24" s="19" t="b">
        <f>OR($N$4,$P$4&gt;=10)</f>
        <v>0</v>
      </c>
    </row>
    <row r="25" spans="1:22" ht="56.25" customHeight="1" x14ac:dyDescent="0.15">
      <c r="A25" s="1"/>
      <c r="B25" s="66" t="s">
        <v>44</v>
      </c>
      <c r="C25" s="66"/>
      <c r="D25" s="66"/>
      <c r="E25" s="66"/>
      <c r="F25" s="66"/>
      <c r="G25" s="66"/>
      <c r="H25" s="66"/>
      <c r="I25" s="66"/>
      <c r="J25" s="66"/>
      <c r="K25" s="66"/>
      <c r="L25" s="1"/>
      <c r="N25" s="24"/>
      <c r="O25" s="24"/>
      <c r="P25" s="24"/>
      <c r="Q25" s="24"/>
      <c r="R25" s="24"/>
      <c r="S25" s="24"/>
    </row>
    <row r="26" spans="1:22" ht="14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24"/>
      <c r="O26" s="24"/>
      <c r="P26" s="24"/>
      <c r="Q26" s="24"/>
      <c r="R26" s="24"/>
      <c r="S26" s="24"/>
    </row>
  </sheetData>
  <sheetProtection algorithmName="SHA-512" hashValue="a0uLn5rjd3h8jqwuUTwjbDGmLTH3ZNYu/2jQFKMIv/Qe/6hREon9oRsDufANwEcvmPPjYzYLYl1HfoULoUlPUg==" saltValue="HUOKIrUtk7z/2fz1b1gFOQ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F4 H4 C8:I23">
    <cfRule type="expression" dxfId="59" priority="2" stopIfTrue="1">
      <formula>$H$4="男子"</formula>
    </cfRule>
    <cfRule type="expression" dxfId="58" priority="3" stopIfTrue="1">
      <formula>$H$4="女子"</formula>
    </cfRule>
  </conditionalFormatting>
  <conditionalFormatting sqref="J8:J23">
    <cfRule type="expression" dxfId="57" priority="4" stopIfTrue="1">
      <formula>$J8="OK"</formula>
    </cfRule>
    <cfRule type="expression" dxfId="56" priority="5" stopIfTrue="1">
      <formula>AND($J8&lt;&gt;"",$J8&lt;&gt;"OK")</formula>
    </cfRule>
  </conditionalFormatting>
  <conditionalFormatting sqref="J24">
    <cfRule type="expression" dxfId="55" priority="1">
      <formula>$J$24&lt;&gt;""</formula>
    </cfRule>
  </conditionalFormatting>
  <dataValidations count="3">
    <dataValidation type="list" showInputMessage="1" showErrorMessage="1" sqref="F4" xr:uid="{C66DDC09-AC60-484A-8A52-3782FDB24304}">
      <formula1>"　,Ａ,Ｂ,Ｃ,Ｄ,Ｅ,Ｆ,Ｇ,Ｈ,Ｉ,Ｊ,Ｋ,Ｌ,Ｍ,Ｎ"</formula1>
    </dataValidation>
    <dataValidation type="list" errorStyle="warning" allowBlank="1" showInputMessage="1" showErrorMessage="1" error="「男子」「女子」のどちらかを入れてください！" sqref="H4" xr:uid="{757620AB-D6D9-41EA-9A08-B2DBBC4B5386}">
      <formula1>"男子,女子"</formula1>
    </dataValidation>
    <dataValidation type="list" imeMode="disabled" allowBlank="1" showInputMessage="1" showErrorMessage="1" sqref="F8:F23" xr:uid="{BFBD9DD3-CB15-41AE-8485-615A251B43EB}">
      <formula1>"6,5,4,3,2,1"</formula1>
    </dataValidation>
  </dataValidation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3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3</xdr:row>
                    <xdr:rowOff>28575</xdr:rowOff>
                  </from>
                  <to>
                    <xdr:col>9</xdr:col>
                    <xdr:colOff>781050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D15B-4BE3-4D1D-BB27-6FE6E6C084C8}">
  <sheetPr codeName="Sheet4">
    <tabColor rgb="FFCCECFF"/>
  </sheetPr>
  <dimension ref="A1:V26"/>
  <sheetViews>
    <sheetView zoomScaleNormal="100" workbookViewId="0">
      <selection activeCell="C9" sqref="C9:E9"/>
    </sheetView>
  </sheetViews>
  <sheetFormatPr defaultRowHeight="13.5" x14ac:dyDescent="0.1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19" hidden="1" customWidth="1"/>
    <col min="15" max="15" width="8.375" style="19" hidden="1" customWidth="1"/>
    <col min="16" max="16" width="3.625" style="19" hidden="1" customWidth="1"/>
    <col min="17" max="20" width="9" style="19" hidden="1" customWidth="1"/>
    <col min="21" max="21" width="9" style="20" customWidth="1"/>
    <col min="22" max="16384" width="9" style="2"/>
  </cols>
  <sheetData>
    <row r="1" spans="1:22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 x14ac:dyDescent="0.15">
      <c r="A2" s="1"/>
      <c r="B2" s="91" t="str">
        <f>申込書!$B$3 &amp; "　参加申込書"</f>
        <v>第３６回 医王山ＳＣ交歓小学生バドミントン大会　参加申込書</v>
      </c>
      <c r="C2" s="91"/>
      <c r="D2" s="91"/>
      <c r="E2" s="91"/>
      <c r="F2" s="91"/>
      <c r="G2" s="91"/>
      <c r="H2" s="91"/>
      <c r="I2" s="91"/>
      <c r="J2" s="91"/>
      <c r="K2" s="3"/>
      <c r="L2" s="1"/>
    </row>
    <row r="3" spans="1:22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24" customHeight="1" x14ac:dyDescent="0.15">
      <c r="A4" s="1"/>
      <c r="B4" s="73" t="s">
        <v>0</v>
      </c>
      <c r="C4" s="74"/>
      <c r="D4" s="75">
        <f>申込書!$C$7</f>
        <v>0</v>
      </c>
      <c r="E4" s="75"/>
      <c r="F4" s="26" t="s">
        <v>53</v>
      </c>
      <c r="G4" s="14"/>
      <c r="H4" s="30" t="s">
        <v>12</v>
      </c>
      <c r="I4" s="1"/>
      <c r="J4" s="1"/>
      <c r="K4" s="1"/>
      <c r="L4" s="1"/>
      <c r="N4" s="28" t="b">
        <v>0</v>
      </c>
      <c r="O4" s="24" t="b">
        <f>AND($T$9,$T$11,$T$13,$T$15,$T$17,$T$19,$T$21,$T$23,$T$24)</f>
        <v>0</v>
      </c>
      <c r="P4" s="28">
        <f>COUNTA(C8:E23)</f>
        <v>0</v>
      </c>
    </row>
    <row r="5" spans="1:22" ht="24" customHeight="1" x14ac:dyDescent="0.15">
      <c r="A5" s="1"/>
      <c r="B5" s="4"/>
      <c r="C5" s="33"/>
      <c r="D5" s="34"/>
      <c r="E5" s="34"/>
      <c r="F5" s="92" t="s">
        <v>38</v>
      </c>
      <c r="G5" s="92"/>
      <c r="H5" s="92"/>
      <c r="I5" s="92"/>
      <c r="J5" s="92"/>
      <c r="K5" s="92"/>
      <c r="L5" s="1"/>
      <c r="N5" s="24"/>
      <c r="O5" s="24"/>
      <c r="P5" s="24"/>
      <c r="Q5" s="24"/>
      <c r="R5" s="24"/>
      <c r="S5" s="24"/>
    </row>
    <row r="6" spans="1:22" ht="20.100000000000001" customHeight="1" x14ac:dyDescent="0.15">
      <c r="A6" s="1"/>
      <c r="B6" s="76" t="s">
        <v>2</v>
      </c>
      <c r="C6" s="76"/>
      <c r="D6" s="76"/>
      <c r="E6" s="76"/>
      <c r="F6" s="76"/>
      <c r="G6" s="76"/>
      <c r="H6" s="76"/>
      <c r="I6" s="76"/>
      <c r="J6" s="76"/>
      <c r="K6" s="50"/>
      <c r="L6" s="1"/>
      <c r="N6" s="24"/>
      <c r="O6" s="24"/>
      <c r="P6" s="24"/>
      <c r="Q6" s="24"/>
      <c r="R6" s="24"/>
      <c r="S6" s="24"/>
    </row>
    <row r="7" spans="1:22" s="7" customFormat="1" ht="20.100000000000001" customHeight="1" x14ac:dyDescent="0.15">
      <c r="A7" s="5"/>
      <c r="B7" s="15"/>
      <c r="C7" s="67" t="s">
        <v>11</v>
      </c>
      <c r="D7" s="68"/>
      <c r="E7" s="69"/>
      <c r="F7" s="15" t="s">
        <v>13</v>
      </c>
      <c r="G7" s="70" t="s">
        <v>14</v>
      </c>
      <c r="H7" s="71"/>
      <c r="I7" s="72"/>
      <c r="J7" s="11" t="s">
        <v>9</v>
      </c>
      <c r="K7" s="51"/>
      <c r="L7" s="1"/>
      <c r="O7" s="24"/>
      <c r="P7" s="24"/>
      <c r="Q7" s="24"/>
      <c r="R7" s="24"/>
      <c r="S7" s="24"/>
      <c r="T7" s="19"/>
      <c r="U7" s="19"/>
      <c r="V7" s="20"/>
    </row>
    <row r="8" spans="1:22" s="7" customFormat="1" ht="14.1" customHeight="1" x14ac:dyDescent="0.15">
      <c r="A8" s="5"/>
      <c r="B8" s="16" t="s">
        <v>1</v>
      </c>
      <c r="C8" s="82"/>
      <c r="D8" s="83"/>
      <c r="E8" s="84"/>
      <c r="F8" s="85"/>
      <c r="G8" s="87"/>
      <c r="H8" s="88"/>
      <c r="I8" s="88"/>
      <c r="J8" s="77" t="str">
        <f>IF($N9,"",IF($P8&lt;&gt;0,$P8,IF($P9&lt;&gt;0,$P9,IF($R9&lt;&gt;0,$R9,IF($S9&lt;&gt;0,$S9,"OK")))))</f>
        <v/>
      </c>
      <c r="K8" s="52"/>
      <c r="L8" s="1"/>
      <c r="N8" s="47"/>
      <c r="O8" s="25">
        <f>IFERROR(FIND(" ",C8),0)+IFERROR(FIND("　",C8),0)</f>
        <v>0</v>
      </c>
      <c r="P8" s="25" t="str">
        <f>IF($O8=0,"NG:ふりがな",0)</f>
        <v>NG:ふりがな</v>
      </c>
      <c r="Q8" s="25"/>
      <c r="R8" s="25"/>
      <c r="S8" s="25"/>
      <c r="T8" s="19"/>
      <c r="U8" s="19"/>
      <c r="V8" s="20"/>
    </row>
    <row r="9" spans="1:22" ht="24" customHeight="1" x14ac:dyDescent="0.15">
      <c r="A9" s="1"/>
      <c r="B9" s="8">
        <v>1</v>
      </c>
      <c r="C9" s="79"/>
      <c r="D9" s="80"/>
      <c r="E9" s="81"/>
      <c r="F9" s="86"/>
      <c r="G9" s="89"/>
      <c r="H9" s="90"/>
      <c r="I9" s="90"/>
      <c r="J9" s="78"/>
      <c r="K9" s="52"/>
      <c r="L9" s="1"/>
      <c r="N9" s="48" t="b">
        <f>AND($C8="",$C9="")</f>
        <v>1</v>
      </c>
      <c r="O9" s="25">
        <f t="shared" ref="O9:O23" si="0">IFERROR(FIND(" ",C9),0)+IFERROR(FIND("　",C9),0)</f>
        <v>0</v>
      </c>
      <c r="P9" s="25" t="str">
        <f>IF($O9=0,"NG:名前",0)</f>
        <v>NG:名前</v>
      </c>
      <c r="Q9" s="25">
        <f>IF(AND($F8&gt;=1,$F8&lt;=6),$F8,0)</f>
        <v>0</v>
      </c>
      <c r="R9" s="25" t="str">
        <f>IF(AND($Q9&gt;=1,$Q9&lt;=6),0,"NG:学年")</f>
        <v>NG:学年</v>
      </c>
      <c r="S9" s="25" t="str">
        <f>IF(($B9*2)&gt;$P$4,"NG:空欄",0)</f>
        <v>NG:空欄</v>
      </c>
      <c r="T9" s="19" t="b">
        <f>IF($N9,TRUE,($J8="OK"))</f>
        <v>1</v>
      </c>
      <c r="U9" s="19"/>
      <c r="V9" s="20"/>
    </row>
    <row r="10" spans="1:22" s="7" customFormat="1" ht="14.1" customHeight="1" x14ac:dyDescent="0.15">
      <c r="A10" s="5"/>
      <c r="B10" s="16" t="s">
        <v>1</v>
      </c>
      <c r="C10" s="82"/>
      <c r="D10" s="83"/>
      <c r="E10" s="84"/>
      <c r="F10" s="85"/>
      <c r="G10" s="87"/>
      <c r="H10" s="88"/>
      <c r="I10" s="88"/>
      <c r="J10" s="77" t="str">
        <f t="shared" ref="J10" si="1">IF($N11,"",IF($P10&lt;&gt;0,$P10,IF($P11&lt;&gt;0,$P11,IF($R11&lt;&gt;0,$R11,IF($S11&lt;&gt;0,$S11,"OK")))))</f>
        <v/>
      </c>
      <c r="K10" s="52"/>
      <c r="L10" s="1"/>
      <c r="N10" s="47"/>
      <c r="O10" s="25">
        <f t="shared" si="0"/>
        <v>0</v>
      </c>
      <c r="P10" s="25" t="str">
        <f>IF($O10=0,"NG:ふりがな",0)</f>
        <v>NG:ふりがな</v>
      </c>
      <c r="Q10" s="25"/>
      <c r="R10" s="25"/>
      <c r="S10" s="25"/>
      <c r="T10" s="19"/>
      <c r="U10" s="19"/>
      <c r="V10" s="20"/>
    </row>
    <row r="11" spans="1:22" ht="24" customHeight="1" x14ac:dyDescent="0.15">
      <c r="A11" s="1"/>
      <c r="B11" s="8">
        <v>2</v>
      </c>
      <c r="C11" s="79"/>
      <c r="D11" s="80"/>
      <c r="E11" s="81"/>
      <c r="F11" s="86"/>
      <c r="G11" s="89"/>
      <c r="H11" s="90"/>
      <c r="I11" s="90"/>
      <c r="J11" s="78"/>
      <c r="K11" s="52"/>
      <c r="L11" s="1"/>
      <c r="N11" s="48" t="b">
        <f>AND($C10="",$C11="")</f>
        <v>1</v>
      </c>
      <c r="O11" s="25">
        <f t="shared" si="0"/>
        <v>0</v>
      </c>
      <c r="P11" s="25" t="str">
        <f>IF($O11=0,"NG:名前",0)</f>
        <v>NG:名前</v>
      </c>
      <c r="Q11" s="25">
        <f>IF(AND($F10&gt;=1,$F10&lt;=6),$F10,0)</f>
        <v>0</v>
      </c>
      <c r="R11" s="25" t="str">
        <f>IF(AND($Q11&gt;=1,$Q11&lt;=6),0,"NG:学年")</f>
        <v>NG:学年</v>
      </c>
      <c r="S11" s="25" t="str">
        <f t="shared" ref="S11:S23" si="2">IF(($B11*2)&gt;$P$4,"NG:空欄",0)</f>
        <v>NG:空欄</v>
      </c>
      <c r="T11" s="19" t="b">
        <f t="shared" ref="T11:T23" si="3">IF($N11,TRUE,($J10="OK"))</f>
        <v>1</v>
      </c>
      <c r="U11" s="19"/>
      <c r="V11" s="20"/>
    </row>
    <row r="12" spans="1:22" s="7" customFormat="1" ht="14.1" customHeight="1" x14ac:dyDescent="0.15">
      <c r="A12" s="5"/>
      <c r="B12" s="16" t="s">
        <v>1</v>
      </c>
      <c r="C12" s="82"/>
      <c r="D12" s="83"/>
      <c r="E12" s="84"/>
      <c r="F12" s="85"/>
      <c r="G12" s="87"/>
      <c r="H12" s="88"/>
      <c r="I12" s="88"/>
      <c r="J12" s="77" t="str">
        <f t="shared" ref="J12" si="4">IF($N13,"",IF($P12&lt;&gt;0,$P12,IF($P13&lt;&gt;0,$P13,IF($R13&lt;&gt;0,$R13,IF($S13&lt;&gt;0,$S13,"OK")))))</f>
        <v/>
      </c>
      <c r="K12" s="52"/>
      <c r="L12" s="1"/>
      <c r="N12" s="47"/>
      <c r="O12" s="25">
        <f t="shared" si="0"/>
        <v>0</v>
      </c>
      <c r="P12" s="25" t="str">
        <f>IF($O12=0,"NG:ふりがな",0)</f>
        <v>NG:ふりがな</v>
      </c>
      <c r="Q12" s="25"/>
      <c r="R12" s="25"/>
      <c r="S12" s="25"/>
      <c r="T12" s="19"/>
      <c r="U12" s="19"/>
      <c r="V12" s="20"/>
    </row>
    <row r="13" spans="1:22" ht="24" customHeight="1" x14ac:dyDescent="0.15">
      <c r="A13" s="1"/>
      <c r="B13" s="8">
        <v>3</v>
      </c>
      <c r="C13" s="79"/>
      <c r="D13" s="80"/>
      <c r="E13" s="81"/>
      <c r="F13" s="86"/>
      <c r="G13" s="89"/>
      <c r="H13" s="90"/>
      <c r="I13" s="90"/>
      <c r="J13" s="78"/>
      <c r="K13" s="52"/>
      <c r="L13" s="1"/>
      <c r="N13" s="48" t="b">
        <f>AND($C12="",$C13="")</f>
        <v>1</v>
      </c>
      <c r="O13" s="25">
        <f t="shared" si="0"/>
        <v>0</v>
      </c>
      <c r="P13" s="25" t="str">
        <f>IF($O13=0,"NG:名前",0)</f>
        <v>NG:名前</v>
      </c>
      <c r="Q13" s="25">
        <f>IF(AND($F12&gt;=1,$F12&lt;=6),$F12,0)</f>
        <v>0</v>
      </c>
      <c r="R13" s="25" t="str">
        <f>IF(AND($Q13&gt;=1,$Q13&lt;=6),0,"NG:学年")</f>
        <v>NG:学年</v>
      </c>
      <c r="S13" s="25" t="str">
        <f t="shared" si="2"/>
        <v>NG:空欄</v>
      </c>
      <c r="T13" s="19" t="b">
        <f t="shared" si="3"/>
        <v>1</v>
      </c>
      <c r="U13" s="19"/>
      <c r="V13" s="20"/>
    </row>
    <row r="14" spans="1:22" s="7" customFormat="1" ht="14.1" customHeight="1" x14ac:dyDescent="0.15">
      <c r="A14" s="5"/>
      <c r="B14" s="16" t="s">
        <v>1</v>
      </c>
      <c r="C14" s="82"/>
      <c r="D14" s="83"/>
      <c r="E14" s="84"/>
      <c r="F14" s="85"/>
      <c r="G14" s="87"/>
      <c r="H14" s="88"/>
      <c r="I14" s="88"/>
      <c r="J14" s="77" t="str">
        <f t="shared" ref="J14" si="5">IF($N15,"",IF($P14&lt;&gt;0,$P14,IF($P15&lt;&gt;0,$P15,IF($R15&lt;&gt;0,$R15,IF($S15&lt;&gt;0,$S15,"OK")))))</f>
        <v/>
      </c>
      <c r="K14" s="52"/>
      <c r="L14" s="1"/>
      <c r="N14" s="47"/>
      <c r="O14" s="25">
        <f t="shared" si="0"/>
        <v>0</v>
      </c>
      <c r="P14" s="25" t="str">
        <f>IF($O14=0,"NG:ふりがな",0)</f>
        <v>NG:ふりがな</v>
      </c>
      <c r="Q14" s="25"/>
      <c r="R14" s="25"/>
      <c r="S14" s="25"/>
      <c r="T14" s="19"/>
      <c r="U14" s="19"/>
      <c r="V14" s="20"/>
    </row>
    <row r="15" spans="1:22" ht="24" customHeight="1" x14ac:dyDescent="0.15">
      <c r="A15" s="1"/>
      <c r="B15" s="8">
        <v>4</v>
      </c>
      <c r="C15" s="79"/>
      <c r="D15" s="80"/>
      <c r="E15" s="81"/>
      <c r="F15" s="86"/>
      <c r="G15" s="89"/>
      <c r="H15" s="90"/>
      <c r="I15" s="90"/>
      <c r="J15" s="78"/>
      <c r="K15" s="52"/>
      <c r="L15" s="1"/>
      <c r="N15" s="48" t="b">
        <f>AND($C14="",$C15="")</f>
        <v>1</v>
      </c>
      <c r="O15" s="25">
        <f t="shared" si="0"/>
        <v>0</v>
      </c>
      <c r="P15" s="25" t="str">
        <f>IF($O15=0,"NG:名前",0)</f>
        <v>NG:名前</v>
      </c>
      <c r="Q15" s="25">
        <f>IF(AND($F14&gt;=1,$F14&lt;=6),$F14,0)</f>
        <v>0</v>
      </c>
      <c r="R15" s="25" t="str">
        <f>IF(AND($Q15&gt;=1,$Q15&lt;=6),0,"NG:学年")</f>
        <v>NG:学年</v>
      </c>
      <c r="S15" s="25" t="str">
        <f t="shared" si="2"/>
        <v>NG:空欄</v>
      </c>
      <c r="T15" s="19" t="b">
        <f t="shared" si="3"/>
        <v>1</v>
      </c>
      <c r="U15" s="19"/>
      <c r="V15" s="20"/>
    </row>
    <row r="16" spans="1:22" s="7" customFormat="1" ht="14.1" customHeight="1" x14ac:dyDescent="0.15">
      <c r="A16" s="5"/>
      <c r="B16" s="16" t="s">
        <v>1</v>
      </c>
      <c r="C16" s="82"/>
      <c r="D16" s="83"/>
      <c r="E16" s="84"/>
      <c r="F16" s="85"/>
      <c r="G16" s="87"/>
      <c r="H16" s="88"/>
      <c r="I16" s="88"/>
      <c r="J16" s="77" t="str">
        <f t="shared" ref="J16" si="6">IF($N17,"",IF($P16&lt;&gt;0,$P16,IF($P17&lt;&gt;0,$P17,IF($R17&lt;&gt;0,$R17,IF($S17&lt;&gt;0,$S17,"OK")))))</f>
        <v/>
      </c>
      <c r="K16" s="52"/>
      <c r="L16" s="1"/>
      <c r="N16" s="47"/>
      <c r="O16" s="25">
        <f t="shared" si="0"/>
        <v>0</v>
      </c>
      <c r="P16" s="25" t="str">
        <f>IF($O16=0,"NG:ふりがな",0)</f>
        <v>NG:ふりがな</v>
      </c>
      <c r="Q16" s="25"/>
      <c r="R16" s="25"/>
      <c r="S16" s="25"/>
      <c r="T16" s="19"/>
      <c r="U16" s="19"/>
      <c r="V16" s="20"/>
    </row>
    <row r="17" spans="1:22" ht="24" customHeight="1" x14ac:dyDescent="0.15">
      <c r="A17" s="1"/>
      <c r="B17" s="8">
        <v>5</v>
      </c>
      <c r="C17" s="79"/>
      <c r="D17" s="80"/>
      <c r="E17" s="81"/>
      <c r="F17" s="86"/>
      <c r="G17" s="89"/>
      <c r="H17" s="90"/>
      <c r="I17" s="90"/>
      <c r="J17" s="78"/>
      <c r="K17" s="52"/>
      <c r="L17" s="1"/>
      <c r="N17" s="48" t="b">
        <f>AND($C16="",$C17="")</f>
        <v>1</v>
      </c>
      <c r="O17" s="25">
        <f t="shared" si="0"/>
        <v>0</v>
      </c>
      <c r="P17" s="25" t="str">
        <f>IF($O17=0,"NG:名前",0)</f>
        <v>NG:名前</v>
      </c>
      <c r="Q17" s="25">
        <f>IF(AND($F16&gt;=1,$F16&lt;=6),$F16,0)</f>
        <v>0</v>
      </c>
      <c r="R17" s="25" t="str">
        <f>IF(AND($Q17&gt;=1,$Q17&lt;=6),0,"NG:学年")</f>
        <v>NG:学年</v>
      </c>
      <c r="S17" s="25" t="str">
        <f t="shared" si="2"/>
        <v>NG:空欄</v>
      </c>
      <c r="T17" s="19" t="b">
        <f t="shared" si="3"/>
        <v>1</v>
      </c>
      <c r="U17" s="19"/>
      <c r="V17" s="20"/>
    </row>
    <row r="18" spans="1:22" s="7" customFormat="1" ht="14.1" customHeight="1" x14ac:dyDescent="0.15">
      <c r="A18" s="5"/>
      <c r="B18" s="16" t="s">
        <v>1</v>
      </c>
      <c r="C18" s="82"/>
      <c r="D18" s="83"/>
      <c r="E18" s="84"/>
      <c r="F18" s="85"/>
      <c r="G18" s="87"/>
      <c r="H18" s="88"/>
      <c r="I18" s="88"/>
      <c r="J18" s="77" t="str">
        <f t="shared" ref="J18" si="7">IF($N19,"",IF($P18&lt;&gt;0,$P18,IF($P19&lt;&gt;0,$P19,IF($R19&lt;&gt;0,$R19,IF($S19&lt;&gt;0,$S19,"OK")))))</f>
        <v/>
      </c>
      <c r="K18" s="52"/>
      <c r="L18" s="1"/>
      <c r="N18" s="47"/>
      <c r="O18" s="25">
        <f t="shared" si="0"/>
        <v>0</v>
      </c>
      <c r="P18" s="25" t="str">
        <f>IF($O18=0,"NG:ふりがな",0)</f>
        <v>NG:ふりがな</v>
      </c>
      <c r="Q18" s="25"/>
      <c r="R18" s="25"/>
      <c r="S18" s="25"/>
      <c r="T18" s="19"/>
      <c r="U18" s="19"/>
      <c r="V18" s="20"/>
    </row>
    <row r="19" spans="1:22" ht="24" customHeight="1" x14ac:dyDescent="0.15">
      <c r="A19" s="1"/>
      <c r="B19" s="8">
        <v>6</v>
      </c>
      <c r="C19" s="79"/>
      <c r="D19" s="80"/>
      <c r="E19" s="81"/>
      <c r="F19" s="86"/>
      <c r="G19" s="89"/>
      <c r="H19" s="90"/>
      <c r="I19" s="90"/>
      <c r="J19" s="78"/>
      <c r="K19" s="52"/>
      <c r="L19" s="1"/>
      <c r="N19" s="48" t="b">
        <f>AND($C18="",$C19="")</f>
        <v>1</v>
      </c>
      <c r="O19" s="25">
        <f t="shared" si="0"/>
        <v>0</v>
      </c>
      <c r="P19" s="25" t="str">
        <f>IF($O19=0,"NG:名前",0)</f>
        <v>NG:名前</v>
      </c>
      <c r="Q19" s="25">
        <f>IF(AND($F18&gt;=1,$F18&lt;=6),$F18,0)</f>
        <v>0</v>
      </c>
      <c r="R19" s="25" t="str">
        <f>IF(AND($Q19&gt;=1,$Q19&lt;=6),0,"NG:学年")</f>
        <v>NG:学年</v>
      </c>
      <c r="S19" s="25" t="str">
        <f t="shared" si="2"/>
        <v>NG:空欄</v>
      </c>
      <c r="T19" s="19" t="b">
        <f t="shared" si="3"/>
        <v>1</v>
      </c>
      <c r="U19" s="19"/>
      <c r="V19" s="20"/>
    </row>
    <row r="20" spans="1:22" s="7" customFormat="1" ht="14.1" customHeight="1" x14ac:dyDescent="0.15">
      <c r="A20" s="5"/>
      <c r="B20" s="16" t="s">
        <v>1</v>
      </c>
      <c r="C20" s="82"/>
      <c r="D20" s="83"/>
      <c r="E20" s="84"/>
      <c r="F20" s="85"/>
      <c r="G20" s="87"/>
      <c r="H20" s="88"/>
      <c r="I20" s="88"/>
      <c r="J20" s="77" t="str">
        <f t="shared" ref="J20" si="8">IF($N21,"",IF($P20&lt;&gt;0,$P20,IF($P21&lt;&gt;0,$P21,IF($R21&lt;&gt;0,$R21,IF($S21&lt;&gt;0,$S21,"OK")))))</f>
        <v/>
      </c>
      <c r="K20" s="52"/>
      <c r="L20" s="1"/>
      <c r="N20" s="47"/>
      <c r="O20" s="25">
        <f t="shared" si="0"/>
        <v>0</v>
      </c>
      <c r="P20" s="25" t="str">
        <f>IF($O20=0,"NG:ふりがな",0)</f>
        <v>NG:ふりがな</v>
      </c>
      <c r="Q20" s="25"/>
      <c r="R20" s="25"/>
      <c r="S20" s="25"/>
      <c r="T20" s="19"/>
      <c r="U20" s="19"/>
      <c r="V20" s="20"/>
    </row>
    <row r="21" spans="1:22" ht="24" customHeight="1" x14ac:dyDescent="0.15">
      <c r="A21" s="1"/>
      <c r="B21" s="8">
        <v>7</v>
      </c>
      <c r="C21" s="79"/>
      <c r="D21" s="80"/>
      <c r="E21" s="81"/>
      <c r="F21" s="86"/>
      <c r="G21" s="89"/>
      <c r="H21" s="90"/>
      <c r="I21" s="90"/>
      <c r="J21" s="78"/>
      <c r="K21" s="52"/>
      <c r="L21" s="1"/>
      <c r="N21" s="48" t="b">
        <f>AND($C20="",$C21="")</f>
        <v>1</v>
      </c>
      <c r="O21" s="25">
        <f t="shared" si="0"/>
        <v>0</v>
      </c>
      <c r="P21" s="25" t="str">
        <f>IF($O21=0,"NG:名前",0)</f>
        <v>NG:名前</v>
      </c>
      <c r="Q21" s="25">
        <f>IF(AND($F20&gt;=1,$F20&lt;=6),$F20,0)</f>
        <v>0</v>
      </c>
      <c r="R21" s="25" t="str">
        <f>IF(AND($Q21&gt;=1,$Q21&lt;=6),0,"NG:学年")</f>
        <v>NG:学年</v>
      </c>
      <c r="S21" s="25" t="str">
        <f t="shared" si="2"/>
        <v>NG:空欄</v>
      </c>
      <c r="T21" s="19" t="b">
        <f t="shared" si="3"/>
        <v>1</v>
      </c>
      <c r="U21" s="19"/>
      <c r="V21" s="20"/>
    </row>
    <row r="22" spans="1:22" s="7" customFormat="1" ht="14.1" customHeight="1" x14ac:dyDescent="0.15">
      <c r="A22" s="5"/>
      <c r="B22" s="16" t="s">
        <v>1</v>
      </c>
      <c r="C22" s="82"/>
      <c r="D22" s="83"/>
      <c r="E22" s="84"/>
      <c r="F22" s="85"/>
      <c r="G22" s="87"/>
      <c r="H22" s="88"/>
      <c r="I22" s="88"/>
      <c r="J22" s="77" t="str">
        <f t="shared" ref="J22" si="9">IF($N23,"",IF($P22&lt;&gt;0,$P22,IF($P23&lt;&gt;0,$P23,IF($R23&lt;&gt;0,$R23,IF($S23&lt;&gt;0,$S23,"OK")))))</f>
        <v/>
      </c>
      <c r="K22" s="52"/>
      <c r="L22" s="1"/>
      <c r="N22" s="47"/>
      <c r="O22" s="25">
        <f t="shared" si="0"/>
        <v>0</v>
      </c>
      <c r="P22" s="25" t="str">
        <f>IF($O22=0,"NG:ふりがな",0)</f>
        <v>NG:ふりがな</v>
      </c>
      <c r="Q22" s="25"/>
      <c r="R22" s="25"/>
      <c r="S22" s="25"/>
      <c r="T22" s="19"/>
      <c r="U22" s="19"/>
      <c r="V22" s="20"/>
    </row>
    <row r="23" spans="1:22" ht="24" customHeight="1" x14ac:dyDescent="0.15">
      <c r="A23" s="1"/>
      <c r="B23" s="8">
        <v>8</v>
      </c>
      <c r="C23" s="79"/>
      <c r="D23" s="80"/>
      <c r="E23" s="81"/>
      <c r="F23" s="86"/>
      <c r="G23" s="89"/>
      <c r="H23" s="90"/>
      <c r="I23" s="90"/>
      <c r="J23" s="78"/>
      <c r="K23" s="52"/>
      <c r="L23" s="1"/>
      <c r="N23" s="48" t="b">
        <f>AND($C22="",$C23="")</f>
        <v>1</v>
      </c>
      <c r="O23" s="25">
        <f t="shared" si="0"/>
        <v>0</v>
      </c>
      <c r="P23" s="25" t="str">
        <f>IF($O23=0,"NG:名前",0)</f>
        <v>NG:名前</v>
      </c>
      <c r="Q23" s="25">
        <f>IF(AND($F22&gt;=1,$F22&lt;=6),$F22,0)</f>
        <v>0</v>
      </c>
      <c r="R23" s="25" t="str">
        <f>IF(AND($Q23&gt;=1,$Q23&lt;=6),0,"NG:学年")</f>
        <v>NG:学年</v>
      </c>
      <c r="S23" s="25" t="str">
        <f t="shared" si="2"/>
        <v>NG:空欄</v>
      </c>
      <c r="T23" s="19" t="b">
        <f t="shared" si="3"/>
        <v>1</v>
      </c>
      <c r="U23" s="19"/>
      <c r="V23" s="20"/>
    </row>
    <row r="24" spans="1:22" ht="21.95" customHeight="1" x14ac:dyDescent="0.15">
      <c r="A24" s="1"/>
      <c r="B24" s="54"/>
      <c r="C24" s="54"/>
      <c r="D24" s="54"/>
      <c r="E24" s="54"/>
      <c r="F24" s="54"/>
      <c r="G24" s="54"/>
      <c r="H24" s="54"/>
      <c r="I24" s="54"/>
      <c r="J24" s="55" t="str">
        <f>IF($S$24&lt;&gt;0,$S$24,"")</f>
        <v/>
      </c>
      <c r="K24" s="54"/>
      <c r="L24" s="1"/>
      <c r="N24" s="24"/>
      <c r="O24" s="24"/>
      <c r="P24" s="24"/>
      <c r="Q24" s="24"/>
      <c r="R24" s="24"/>
      <c r="S24" s="24">
        <f>IF(AND($N$4=FALSE,$P$4&gt;0,$P$4&lt;10),"NG:5人以上",0)</f>
        <v>0</v>
      </c>
      <c r="T24" s="19" t="b">
        <f>OR($N$4,$P$4&gt;=10)</f>
        <v>0</v>
      </c>
    </row>
    <row r="25" spans="1:22" ht="56.25" customHeight="1" x14ac:dyDescent="0.15">
      <c r="A25" s="1"/>
      <c r="B25" s="66" t="s">
        <v>44</v>
      </c>
      <c r="C25" s="66"/>
      <c r="D25" s="66"/>
      <c r="E25" s="66"/>
      <c r="F25" s="66"/>
      <c r="G25" s="66"/>
      <c r="H25" s="66"/>
      <c r="I25" s="66"/>
      <c r="J25" s="66"/>
      <c r="K25" s="66"/>
      <c r="L25" s="1"/>
      <c r="N25" s="24"/>
      <c r="O25" s="24"/>
      <c r="P25" s="24"/>
      <c r="Q25" s="24"/>
      <c r="R25" s="24"/>
      <c r="S25" s="24"/>
    </row>
    <row r="26" spans="1:22" ht="14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24"/>
      <c r="O26" s="24"/>
      <c r="P26" s="24"/>
      <c r="Q26" s="24"/>
      <c r="R26" s="24"/>
      <c r="S26" s="24"/>
    </row>
  </sheetData>
  <sheetProtection algorithmName="SHA-512" hashValue="jqDT///pcdyl3XWM55jEHaSKawInoHOlOaX6gL3mfNOXhIMWkqBsWl3KoOeFOnABg4nFqus7C3ihBaTafRNIlw==" saltValue="4OoygIyGNn/za3kMBAze5A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F4 H4 C8:I23">
    <cfRule type="expression" dxfId="54" priority="2" stopIfTrue="1">
      <formula>$H$4="男子"</formula>
    </cfRule>
    <cfRule type="expression" dxfId="53" priority="3" stopIfTrue="1">
      <formula>$H$4="女子"</formula>
    </cfRule>
  </conditionalFormatting>
  <conditionalFormatting sqref="J8:J23">
    <cfRule type="expression" dxfId="52" priority="4" stopIfTrue="1">
      <formula>$J8="OK"</formula>
    </cfRule>
    <cfRule type="expression" dxfId="51" priority="5" stopIfTrue="1">
      <formula>AND($J8&lt;&gt;"",$J8&lt;&gt;"OK")</formula>
    </cfRule>
  </conditionalFormatting>
  <conditionalFormatting sqref="J24">
    <cfRule type="expression" dxfId="50" priority="1">
      <formula>$J$24&lt;&gt;""</formula>
    </cfRule>
  </conditionalFormatting>
  <dataValidations count="3">
    <dataValidation type="list" showInputMessage="1" showErrorMessage="1" sqref="F4" xr:uid="{7AD98742-97DE-463C-B162-A5ED458143EC}">
      <formula1>"　,Ａ,Ｂ,Ｃ,Ｄ,Ｅ,Ｆ,Ｇ,Ｈ,Ｉ,Ｊ,Ｋ,Ｌ,Ｍ,Ｎ"</formula1>
    </dataValidation>
    <dataValidation type="list" errorStyle="warning" allowBlank="1" showInputMessage="1" showErrorMessage="1" error="「男子」「女子」のどちらかを入れてください！" sqref="H4" xr:uid="{D8322865-A932-4626-A365-28490F02DDD3}">
      <formula1>"男子,女子"</formula1>
    </dataValidation>
    <dataValidation type="list" imeMode="disabled" allowBlank="1" showInputMessage="1" showErrorMessage="1" sqref="F8:F23" xr:uid="{A232BA82-A852-4FF0-A680-371FE7A1F787}">
      <formula1>"6,5,4,3,2,1"</formula1>
    </dataValidation>
  </dataValidation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3</xdr:row>
                    <xdr:rowOff>28575</xdr:rowOff>
                  </from>
                  <to>
                    <xdr:col>9</xdr:col>
                    <xdr:colOff>781050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B312E-8788-4F5F-A07F-843F0B802BD0}">
  <sheetPr codeName="Sheet12">
    <tabColor rgb="FFFFE1E1"/>
  </sheetPr>
  <dimension ref="A1:V26"/>
  <sheetViews>
    <sheetView tabSelected="1" zoomScaleNormal="100" workbookViewId="0">
      <selection activeCell="C9" sqref="C9:E9"/>
    </sheetView>
  </sheetViews>
  <sheetFormatPr defaultRowHeight="13.5" x14ac:dyDescent="0.1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19" hidden="1" customWidth="1"/>
    <col min="15" max="15" width="8.375" style="19" hidden="1" customWidth="1"/>
    <col min="16" max="16" width="3.625" style="19" hidden="1" customWidth="1"/>
    <col min="17" max="20" width="9" style="19" hidden="1" customWidth="1"/>
    <col min="21" max="21" width="9" style="20" customWidth="1"/>
    <col min="22" max="16384" width="9" style="2"/>
  </cols>
  <sheetData>
    <row r="1" spans="1:22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 x14ac:dyDescent="0.15">
      <c r="A2" s="1"/>
      <c r="B2" s="91" t="str">
        <f>申込書!$B$3 &amp; "　参加申込書"</f>
        <v>第３６回 医王山ＳＣ交歓小学生バドミントン大会　参加申込書</v>
      </c>
      <c r="C2" s="91"/>
      <c r="D2" s="91"/>
      <c r="E2" s="91"/>
      <c r="F2" s="91"/>
      <c r="G2" s="91"/>
      <c r="H2" s="91"/>
      <c r="I2" s="91"/>
      <c r="J2" s="91"/>
      <c r="K2" s="3"/>
      <c r="L2" s="1"/>
    </row>
    <row r="3" spans="1:22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24" customHeight="1" x14ac:dyDescent="0.15">
      <c r="A4" s="1"/>
      <c r="B4" s="73" t="s">
        <v>0</v>
      </c>
      <c r="C4" s="74"/>
      <c r="D4" s="75">
        <f>申込書!$C$7</f>
        <v>0</v>
      </c>
      <c r="E4" s="75"/>
      <c r="F4" s="26"/>
      <c r="G4" s="14"/>
      <c r="H4" s="30" t="s">
        <v>16</v>
      </c>
      <c r="I4" s="1"/>
      <c r="J4" s="1"/>
      <c r="K4" s="1"/>
      <c r="L4" s="1"/>
      <c r="N4" s="28" t="b">
        <v>0</v>
      </c>
      <c r="O4" s="24" t="b">
        <f>AND($T$9,$T$11,$T$13,$T$15,$T$17,$T$19,$T$21,$T$23,$T$24)</f>
        <v>0</v>
      </c>
      <c r="P4" s="28">
        <f>COUNTA(C8:E23)</f>
        <v>0</v>
      </c>
    </row>
    <row r="5" spans="1:22" ht="24" customHeight="1" x14ac:dyDescent="0.15">
      <c r="A5" s="1"/>
      <c r="B5" s="4"/>
      <c r="C5" s="33"/>
      <c r="D5" s="34"/>
      <c r="E5" s="34"/>
      <c r="F5" s="92" t="s">
        <v>38</v>
      </c>
      <c r="G5" s="92"/>
      <c r="H5" s="92"/>
      <c r="I5" s="92"/>
      <c r="J5" s="92"/>
      <c r="K5" s="92"/>
      <c r="L5" s="1"/>
      <c r="N5" s="24"/>
      <c r="O5" s="24"/>
      <c r="P5" s="24"/>
      <c r="Q5" s="24"/>
      <c r="R5" s="24"/>
      <c r="S5" s="24"/>
    </row>
    <row r="6" spans="1:22" ht="20.100000000000001" customHeight="1" x14ac:dyDescent="0.15">
      <c r="A6" s="1"/>
      <c r="B6" s="76" t="s">
        <v>2</v>
      </c>
      <c r="C6" s="76"/>
      <c r="D6" s="76"/>
      <c r="E6" s="76"/>
      <c r="F6" s="76"/>
      <c r="G6" s="76"/>
      <c r="H6" s="76"/>
      <c r="I6" s="76"/>
      <c r="J6" s="76"/>
      <c r="K6" s="50"/>
      <c r="L6" s="1"/>
      <c r="N6" s="24"/>
      <c r="O6" s="24"/>
      <c r="P6" s="24"/>
      <c r="Q6" s="24"/>
      <c r="R6" s="24"/>
      <c r="S6" s="24"/>
    </row>
    <row r="7" spans="1:22" s="7" customFormat="1" ht="20.100000000000001" customHeight="1" x14ac:dyDescent="0.15">
      <c r="A7" s="5"/>
      <c r="B7" s="15"/>
      <c r="C7" s="67" t="s">
        <v>11</v>
      </c>
      <c r="D7" s="68"/>
      <c r="E7" s="69"/>
      <c r="F7" s="15" t="s">
        <v>13</v>
      </c>
      <c r="G7" s="70" t="s">
        <v>14</v>
      </c>
      <c r="H7" s="71"/>
      <c r="I7" s="72"/>
      <c r="J7" s="11" t="s">
        <v>9</v>
      </c>
      <c r="K7" s="51"/>
      <c r="L7" s="1"/>
      <c r="O7" s="24"/>
      <c r="P7" s="24"/>
      <c r="Q7" s="24"/>
      <c r="R7" s="24"/>
      <c r="S7" s="24"/>
      <c r="T7" s="19"/>
      <c r="U7" s="19"/>
      <c r="V7" s="20"/>
    </row>
    <row r="8" spans="1:22" s="7" customFormat="1" ht="14.1" customHeight="1" x14ac:dyDescent="0.15">
      <c r="A8" s="5"/>
      <c r="B8" s="16" t="s">
        <v>1</v>
      </c>
      <c r="C8" s="82"/>
      <c r="D8" s="83"/>
      <c r="E8" s="84"/>
      <c r="F8" s="85"/>
      <c r="G8" s="87"/>
      <c r="H8" s="88"/>
      <c r="I8" s="88"/>
      <c r="J8" s="77" t="str">
        <f>IF($N9,"",IF($P8&lt;&gt;0,$P8,IF($P9&lt;&gt;0,$P9,IF($R9&lt;&gt;0,$R9,IF($S9&lt;&gt;0,$S9,"OK")))))</f>
        <v/>
      </c>
      <c r="K8" s="52"/>
      <c r="L8" s="1"/>
      <c r="N8" s="47"/>
      <c r="O8" s="25">
        <f>IFERROR(FIND(" ",C8),0)+IFERROR(FIND("　",C8),0)</f>
        <v>0</v>
      </c>
      <c r="P8" s="25" t="str">
        <f>IF($O8=0,"NG:ふりがな",0)</f>
        <v>NG:ふりがな</v>
      </c>
      <c r="Q8" s="25"/>
      <c r="R8" s="25"/>
      <c r="S8" s="25"/>
      <c r="T8" s="19"/>
      <c r="U8" s="19"/>
      <c r="V8" s="20"/>
    </row>
    <row r="9" spans="1:22" ht="24" customHeight="1" x14ac:dyDescent="0.15">
      <c r="A9" s="1"/>
      <c r="B9" s="8">
        <v>1</v>
      </c>
      <c r="C9" s="79"/>
      <c r="D9" s="80"/>
      <c r="E9" s="81"/>
      <c r="F9" s="86"/>
      <c r="G9" s="89"/>
      <c r="H9" s="90"/>
      <c r="I9" s="90"/>
      <c r="J9" s="78"/>
      <c r="K9" s="52"/>
      <c r="L9" s="1"/>
      <c r="N9" s="48" t="b">
        <f>AND($C8="",$C9="")</f>
        <v>1</v>
      </c>
      <c r="O9" s="25">
        <f t="shared" ref="O9:O23" si="0">IFERROR(FIND(" ",C9),0)+IFERROR(FIND("　",C9),0)</f>
        <v>0</v>
      </c>
      <c r="P9" s="25" t="str">
        <f>IF($O9=0,"NG:名前",0)</f>
        <v>NG:名前</v>
      </c>
      <c r="Q9" s="25">
        <f>IF(AND($F8&gt;=1,$F8&lt;=6),$F8,0)</f>
        <v>0</v>
      </c>
      <c r="R9" s="25" t="str">
        <f>IF(AND($Q9&gt;=1,$Q9&lt;=6),0,"NG:学年")</f>
        <v>NG:学年</v>
      </c>
      <c r="S9" s="25" t="str">
        <f>IF(($B9*2)&gt;$P$4,"NG:空欄",0)</f>
        <v>NG:空欄</v>
      </c>
      <c r="T9" s="19" t="b">
        <f>IF($N9,TRUE,($J8="OK"))</f>
        <v>1</v>
      </c>
      <c r="U9" s="19"/>
      <c r="V9" s="20"/>
    </row>
    <row r="10" spans="1:22" s="7" customFormat="1" ht="14.1" customHeight="1" x14ac:dyDescent="0.15">
      <c r="A10" s="5"/>
      <c r="B10" s="16" t="s">
        <v>1</v>
      </c>
      <c r="C10" s="82"/>
      <c r="D10" s="83"/>
      <c r="E10" s="84"/>
      <c r="F10" s="85"/>
      <c r="G10" s="87"/>
      <c r="H10" s="88"/>
      <c r="I10" s="88"/>
      <c r="J10" s="77" t="str">
        <f t="shared" ref="J10" si="1">IF($N11,"",IF($P10&lt;&gt;0,$P10,IF($P11&lt;&gt;0,$P11,IF($R11&lt;&gt;0,$R11,IF($S11&lt;&gt;0,$S11,"OK")))))</f>
        <v/>
      </c>
      <c r="K10" s="52"/>
      <c r="L10" s="1"/>
      <c r="N10" s="47"/>
      <c r="O10" s="25">
        <f t="shared" si="0"/>
        <v>0</v>
      </c>
      <c r="P10" s="25" t="str">
        <f>IF($O10=0,"NG:ふりがな",0)</f>
        <v>NG:ふりがな</v>
      </c>
      <c r="Q10" s="25"/>
      <c r="R10" s="25"/>
      <c r="S10" s="25"/>
      <c r="T10" s="19"/>
      <c r="U10" s="19"/>
      <c r="V10" s="20"/>
    </row>
    <row r="11" spans="1:22" ht="24" customHeight="1" x14ac:dyDescent="0.15">
      <c r="A11" s="1"/>
      <c r="B11" s="8">
        <v>2</v>
      </c>
      <c r="C11" s="79"/>
      <c r="D11" s="80"/>
      <c r="E11" s="81"/>
      <c r="F11" s="86"/>
      <c r="G11" s="89"/>
      <c r="H11" s="90"/>
      <c r="I11" s="90"/>
      <c r="J11" s="78"/>
      <c r="K11" s="52"/>
      <c r="L11" s="1"/>
      <c r="N11" s="48" t="b">
        <f>AND($C10="",$C11="")</f>
        <v>1</v>
      </c>
      <c r="O11" s="25">
        <f t="shared" si="0"/>
        <v>0</v>
      </c>
      <c r="P11" s="25" t="str">
        <f>IF($O11=0,"NG:名前",0)</f>
        <v>NG:名前</v>
      </c>
      <c r="Q11" s="25">
        <f>IF(AND($F10&gt;=1,$F10&lt;=6),$F10,0)</f>
        <v>0</v>
      </c>
      <c r="R11" s="25" t="str">
        <f>IF(AND($Q11&gt;=1,$Q11&lt;=6),0,"NG:学年")</f>
        <v>NG:学年</v>
      </c>
      <c r="S11" s="25" t="str">
        <f t="shared" ref="S11:S23" si="2">IF(($B11*2)&gt;$P$4,"NG:空欄",0)</f>
        <v>NG:空欄</v>
      </c>
      <c r="T11" s="19" t="b">
        <f t="shared" ref="T11:T23" si="3">IF($N11,TRUE,($J10="OK"))</f>
        <v>1</v>
      </c>
      <c r="U11" s="19"/>
      <c r="V11" s="20"/>
    </row>
    <row r="12" spans="1:22" s="7" customFormat="1" ht="14.1" customHeight="1" x14ac:dyDescent="0.15">
      <c r="A12" s="5"/>
      <c r="B12" s="16" t="s">
        <v>1</v>
      </c>
      <c r="C12" s="82"/>
      <c r="D12" s="83"/>
      <c r="E12" s="84"/>
      <c r="F12" s="85"/>
      <c r="G12" s="87"/>
      <c r="H12" s="88"/>
      <c r="I12" s="88"/>
      <c r="J12" s="77" t="str">
        <f t="shared" ref="J12" si="4">IF($N13,"",IF($P12&lt;&gt;0,$P12,IF($P13&lt;&gt;0,$P13,IF($R13&lt;&gt;0,$R13,IF($S13&lt;&gt;0,$S13,"OK")))))</f>
        <v/>
      </c>
      <c r="K12" s="52"/>
      <c r="L12" s="1"/>
      <c r="N12" s="47"/>
      <c r="O12" s="25">
        <f t="shared" si="0"/>
        <v>0</v>
      </c>
      <c r="P12" s="25" t="str">
        <f>IF($O12=0,"NG:ふりがな",0)</f>
        <v>NG:ふりがな</v>
      </c>
      <c r="Q12" s="25"/>
      <c r="R12" s="25"/>
      <c r="S12" s="25"/>
      <c r="T12" s="19"/>
      <c r="U12" s="19"/>
      <c r="V12" s="20"/>
    </row>
    <row r="13" spans="1:22" ht="24" customHeight="1" x14ac:dyDescent="0.15">
      <c r="A13" s="1"/>
      <c r="B13" s="8">
        <v>3</v>
      </c>
      <c r="C13" s="79"/>
      <c r="D13" s="80"/>
      <c r="E13" s="81"/>
      <c r="F13" s="86"/>
      <c r="G13" s="89"/>
      <c r="H13" s="90"/>
      <c r="I13" s="90"/>
      <c r="J13" s="78"/>
      <c r="K13" s="52"/>
      <c r="L13" s="1"/>
      <c r="N13" s="48" t="b">
        <f>AND($C12="",$C13="")</f>
        <v>1</v>
      </c>
      <c r="O13" s="25">
        <f t="shared" si="0"/>
        <v>0</v>
      </c>
      <c r="P13" s="25" t="str">
        <f>IF($O13=0,"NG:名前",0)</f>
        <v>NG:名前</v>
      </c>
      <c r="Q13" s="25">
        <f>IF(AND($F12&gt;=1,$F12&lt;=6),$F12,0)</f>
        <v>0</v>
      </c>
      <c r="R13" s="25" t="str">
        <f>IF(AND($Q13&gt;=1,$Q13&lt;=6),0,"NG:学年")</f>
        <v>NG:学年</v>
      </c>
      <c r="S13" s="25" t="str">
        <f t="shared" si="2"/>
        <v>NG:空欄</v>
      </c>
      <c r="T13" s="19" t="b">
        <f t="shared" si="3"/>
        <v>1</v>
      </c>
      <c r="U13" s="19"/>
      <c r="V13" s="20"/>
    </row>
    <row r="14" spans="1:22" s="7" customFormat="1" ht="14.1" customHeight="1" x14ac:dyDescent="0.15">
      <c r="A14" s="5"/>
      <c r="B14" s="16" t="s">
        <v>1</v>
      </c>
      <c r="C14" s="82"/>
      <c r="D14" s="83"/>
      <c r="E14" s="84"/>
      <c r="F14" s="85"/>
      <c r="G14" s="87"/>
      <c r="H14" s="88"/>
      <c r="I14" s="88"/>
      <c r="J14" s="77" t="str">
        <f t="shared" ref="J14" si="5">IF($N15,"",IF($P14&lt;&gt;0,$P14,IF($P15&lt;&gt;0,$P15,IF($R15&lt;&gt;0,$R15,IF($S15&lt;&gt;0,$S15,"OK")))))</f>
        <v/>
      </c>
      <c r="K14" s="52"/>
      <c r="L14" s="1"/>
      <c r="N14" s="47"/>
      <c r="O14" s="25">
        <f t="shared" si="0"/>
        <v>0</v>
      </c>
      <c r="P14" s="25" t="str">
        <f>IF($O14=0,"NG:ふりがな",0)</f>
        <v>NG:ふりがな</v>
      </c>
      <c r="Q14" s="25"/>
      <c r="R14" s="25"/>
      <c r="S14" s="25"/>
      <c r="T14" s="19"/>
      <c r="U14" s="19"/>
      <c r="V14" s="20"/>
    </row>
    <row r="15" spans="1:22" ht="24" customHeight="1" x14ac:dyDescent="0.15">
      <c r="A15" s="1"/>
      <c r="B15" s="8">
        <v>4</v>
      </c>
      <c r="C15" s="79"/>
      <c r="D15" s="80"/>
      <c r="E15" s="81"/>
      <c r="F15" s="86"/>
      <c r="G15" s="89"/>
      <c r="H15" s="90"/>
      <c r="I15" s="90"/>
      <c r="J15" s="78"/>
      <c r="K15" s="52"/>
      <c r="L15" s="1"/>
      <c r="N15" s="48" t="b">
        <f>AND($C14="",$C15="")</f>
        <v>1</v>
      </c>
      <c r="O15" s="25">
        <f t="shared" si="0"/>
        <v>0</v>
      </c>
      <c r="P15" s="25" t="str">
        <f>IF($O15=0,"NG:名前",0)</f>
        <v>NG:名前</v>
      </c>
      <c r="Q15" s="25">
        <f>IF(AND($F14&gt;=1,$F14&lt;=6),$F14,0)</f>
        <v>0</v>
      </c>
      <c r="R15" s="25" t="str">
        <f>IF(AND($Q15&gt;=1,$Q15&lt;=6),0,"NG:学年")</f>
        <v>NG:学年</v>
      </c>
      <c r="S15" s="25" t="str">
        <f t="shared" si="2"/>
        <v>NG:空欄</v>
      </c>
      <c r="T15" s="19" t="b">
        <f t="shared" si="3"/>
        <v>1</v>
      </c>
      <c r="U15" s="19"/>
      <c r="V15" s="20"/>
    </row>
    <row r="16" spans="1:22" s="7" customFormat="1" ht="14.1" customHeight="1" x14ac:dyDescent="0.15">
      <c r="A16" s="5"/>
      <c r="B16" s="16" t="s">
        <v>1</v>
      </c>
      <c r="C16" s="82"/>
      <c r="D16" s="83"/>
      <c r="E16" s="84"/>
      <c r="F16" s="85"/>
      <c r="G16" s="87"/>
      <c r="H16" s="88"/>
      <c r="I16" s="88"/>
      <c r="J16" s="77" t="str">
        <f t="shared" ref="J16" si="6">IF($N17,"",IF($P16&lt;&gt;0,$P16,IF($P17&lt;&gt;0,$P17,IF($R17&lt;&gt;0,$R17,IF($S17&lt;&gt;0,$S17,"OK")))))</f>
        <v/>
      </c>
      <c r="K16" s="52"/>
      <c r="L16" s="1"/>
      <c r="N16" s="47"/>
      <c r="O16" s="25">
        <f t="shared" si="0"/>
        <v>0</v>
      </c>
      <c r="P16" s="25" t="str">
        <f>IF($O16=0,"NG:ふりがな",0)</f>
        <v>NG:ふりがな</v>
      </c>
      <c r="Q16" s="25"/>
      <c r="R16" s="25"/>
      <c r="S16" s="25"/>
      <c r="T16" s="19"/>
      <c r="U16" s="19"/>
      <c r="V16" s="20"/>
    </row>
    <row r="17" spans="1:22" ht="24" customHeight="1" x14ac:dyDescent="0.15">
      <c r="A17" s="1"/>
      <c r="B17" s="8">
        <v>5</v>
      </c>
      <c r="C17" s="79"/>
      <c r="D17" s="80"/>
      <c r="E17" s="81"/>
      <c r="F17" s="86"/>
      <c r="G17" s="89"/>
      <c r="H17" s="90"/>
      <c r="I17" s="90"/>
      <c r="J17" s="78"/>
      <c r="K17" s="52"/>
      <c r="L17" s="1"/>
      <c r="N17" s="48" t="b">
        <f>AND($C16="",$C17="")</f>
        <v>1</v>
      </c>
      <c r="O17" s="25">
        <f t="shared" si="0"/>
        <v>0</v>
      </c>
      <c r="P17" s="25" t="str">
        <f>IF($O17=0,"NG:名前",0)</f>
        <v>NG:名前</v>
      </c>
      <c r="Q17" s="25">
        <f>IF(AND($F16&gt;=1,$F16&lt;=6),$F16,0)</f>
        <v>0</v>
      </c>
      <c r="R17" s="25" t="str">
        <f>IF(AND($Q17&gt;=1,$Q17&lt;=6),0,"NG:学年")</f>
        <v>NG:学年</v>
      </c>
      <c r="S17" s="25" t="str">
        <f t="shared" si="2"/>
        <v>NG:空欄</v>
      </c>
      <c r="T17" s="19" t="b">
        <f t="shared" si="3"/>
        <v>1</v>
      </c>
      <c r="U17" s="19"/>
      <c r="V17" s="20"/>
    </row>
    <row r="18" spans="1:22" s="7" customFormat="1" ht="14.1" customHeight="1" x14ac:dyDescent="0.15">
      <c r="A18" s="5"/>
      <c r="B18" s="16" t="s">
        <v>1</v>
      </c>
      <c r="C18" s="82"/>
      <c r="D18" s="83"/>
      <c r="E18" s="84"/>
      <c r="F18" s="85"/>
      <c r="G18" s="87"/>
      <c r="H18" s="88"/>
      <c r="I18" s="88"/>
      <c r="J18" s="77" t="str">
        <f t="shared" ref="J18" si="7">IF($N19,"",IF($P18&lt;&gt;0,$P18,IF($P19&lt;&gt;0,$P19,IF($R19&lt;&gt;0,$R19,IF($S19&lt;&gt;0,$S19,"OK")))))</f>
        <v/>
      </c>
      <c r="K18" s="52"/>
      <c r="L18" s="1"/>
      <c r="N18" s="47"/>
      <c r="O18" s="25">
        <f t="shared" si="0"/>
        <v>0</v>
      </c>
      <c r="P18" s="25" t="str">
        <f>IF($O18=0,"NG:ふりがな",0)</f>
        <v>NG:ふりがな</v>
      </c>
      <c r="Q18" s="25"/>
      <c r="R18" s="25"/>
      <c r="S18" s="25"/>
      <c r="T18" s="19"/>
      <c r="U18" s="19"/>
      <c r="V18" s="20"/>
    </row>
    <row r="19" spans="1:22" ht="24" customHeight="1" x14ac:dyDescent="0.15">
      <c r="A19" s="1"/>
      <c r="B19" s="8">
        <v>6</v>
      </c>
      <c r="C19" s="79"/>
      <c r="D19" s="80"/>
      <c r="E19" s="81"/>
      <c r="F19" s="86"/>
      <c r="G19" s="89"/>
      <c r="H19" s="90"/>
      <c r="I19" s="90"/>
      <c r="J19" s="78"/>
      <c r="K19" s="52"/>
      <c r="L19" s="1"/>
      <c r="N19" s="48" t="b">
        <f>AND($C18="",$C19="")</f>
        <v>1</v>
      </c>
      <c r="O19" s="25">
        <f t="shared" si="0"/>
        <v>0</v>
      </c>
      <c r="P19" s="25" t="str">
        <f>IF($O19=0,"NG:名前",0)</f>
        <v>NG:名前</v>
      </c>
      <c r="Q19" s="25">
        <f>IF(AND($F18&gt;=1,$F18&lt;=6),$F18,0)</f>
        <v>0</v>
      </c>
      <c r="R19" s="25" t="str">
        <f>IF(AND($Q19&gt;=1,$Q19&lt;=6),0,"NG:学年")</f>
        <v>NG:学年</v>
      </c>
      <c r="S19" s="25" t="str">
        <f t="shared" si="2"/>
        <v>NG:空欄</v>
      </c>
      <c r="T19" s="19" t="b">
        <f t="shared" si="3"/>
        <v>1</v>
      </c>
      <c r="U19" s="19"/>
      <c r="V19" s="20"/>
    </row>
    <row r="20" spans="1:22" s="7" customFormat="1" ht="14.1" customHeight="1" x14ac:dyDescent="0.15">
      <c r="A20" s="5"/>
      <c r="B20" s="16" t="s">
        <v>1</v>
      </c>
      <c r="C20" s="82"/>
      <c r="D20" s="83"/>
      <c r="E20" s="84"/>
      <c r="F20" s="85"/>
      <c r="G20" s="87"/>
      <c r="H20" s="88"/>
      <c r="I20" s="88"/>
      <c r="J20" s="77" t="str">
        <f t="shared" ref="J20" si="8">IF($N21,"",IF($P20&lt;&gt;0,$P20,IF($P21&lt;&gt;0,$P21,IF($R21&lt;&gt;0,$R21,IF($S21&lt;&gt;0,$S21,"OK")))))</f>
        <v/>
      </c>
      <c r="K20" s="52"/>
      <c r="L20" s="1"/>
      <c r="N20" s="47"/>
      <c r="O20" s="25">
        <f t="shared" si="0"/>
        <v>0</v>
      </c>
      <c r="P20" s="25" t="str">
        <f>IF($O20=0,"NG:ふりがな",0)</f>
        <v>NG:ふりがな</v>
      </c>
      <c r="Q20" s="25"/>
      <c r="R20" s="25"/>
      <c r="S20" s="25"/>
      <c r="T20" s="19"/>
      <c r="U20" s="19"/>
      <c r="V20" s="20"/>
    </row>
    <row r="21" spans="1:22" ht="24" customHeight="1" x14ac:dyDescent="0.15">
      <c r="A21" s="1"/>
      <c r="B21" s="8">
        <v>7</v>
      </c>
      <c r="C21" s="79"/>
      <c r="D21" s="80"/>
      <c r="E21" s="81"/>
      <c r="F21" s="86"/>
      <c r="G21" s="89"/>
      <c r="H21" s="90"/>
      <c r="I21" s="90"/>
      <c r="J21" s="78"/>
      <c r="K21" s="52"/>
      <c r="L21" s="1"/>
      <c r="N21" s="48" t="b">
        <f>AND($C20="",$C21="")</f>
        <v>1</v>
      </c>
      <c r="O21" s="25">
        <f t="shared" si="0"/>
        <v>0</v>
      </c>
      <c r="P21" s="25" t="str">
        <f>IF($O21=0,"NG:名前",0)</f>
        <v>NG:名前</v>
      </c>
      <c r="Q21" s="25">
        <f>IF(AND($F20&gt;=1,$F20&lt;=6),$F20,0)</f>
        <v>0</v>
      </c>
      <c r="R21" s="25" t="str">
        <f>IF(AND($Q21&gt;=1,$Q21&lt;=6),0,"NG:学年")</f>
        <v>NG:学年</v>
      </c>
      <c r="S21" s="25" t="str">
        <f t="shared" si="2"/>
        <v>NG:空欄</v>
      </c>
      <c r="T21" s="19" t="b">
        <f t="shared" si="3"/>
        <v>1</v>
      </c>
      <c r="U21" s="19"/>
      <c r="V21" s="20"/>
    </row>
    <row r="22" spans="1:22" s="7" customFormat="1" ht="14.1" customHeight="1" x14ac:dyDescent="0.15">
      <c r="A22" s="5"/>
      <c r="B22" s="16" t="s">
        <v>1</v>
      </c>
      <c r="C22" s="82"/>
      <c r="D22" s="83"/>
      <c r="E22" s="84"/>
      <c r="F22" s="85"/>
      <c r="G22" s="87"/>
      <c r="H22" s="88"/>
      <c r="I22" s="88"/>
      <c r="J22" s="77" t="str">
        <f t="shared" ref="J22" si="9">IF($N23,"",IF($P22&lt;&gt;0,$P22,IF($P23&lt;&gt;0,$P23,IF($R23&lt;&gt;0,$R23,IF($S23&lt;&gt;0,$S23,"OK")))))</f>
        <v/>
      </c>
      <c r="K22" s="52"/>
      <c r="L22" s="1"/>
      <c r="N22" s="47"/>
      <c r="O22" s="25">
        <f t="shared" si="0"/>
        <v>0</v>
      </c>
      <c r="P22" s="25" t="str">
        <f>IF($O22=0,"NG:ふりがな",0)</f>
        <v>NG:ふりがな</v>
      </c>
      <c r="Q22" s="25"/>
      <c r="R22" s="25"/>
      <c r="S22" s="25"/>
      <c r="T22" s="19"/>
      <c r="U22" s="19"/>
      <c r="V22" s="20"/>
    </row>
    <row r="23" spans="1:22" ht="24" customHeight="1" x14ac:dyDescent="0.15">
      <c r="A23" s="1"/>
      <c r="B23" s="8">
        <v>8</v>
      </c>
      <c r="C23" s="79"/>
      <c r="D23" s="80"/>
      <c r="E23" s="81"/>
      <c r="F23" s="86"/>
      <c r="G23" s="89"/>
      <c r="H23" s="90"/>
      <c r="I23" s="90"/>
      <c r="J23" s="78"/>
      <c r="K23" s="52"/>
      <c r="L23" s="1"/>
      <c r="N23" s="48" t="b">
        <f>AND($C22="",$C23="")</f>
        <v>1</v>
      </c>
      <c r="O23" s="25">
        <f t="shared" si="0"/>
        <v>0</v>
      </c>
      <c r="P23" s="25" t="str">
        <f>IF($O23=0,"NG:名前",0)</f>
        <v>NG:名前</v>
      </c>
      <c r="Q23" s="25">
        <f>IF(AND($F22&gt;=1,$F22&lt;=6),$F22,0)</f>
        <v>0</v>
      </c>
      <c r="R23" s="25" t="str">
        <f>IF(AND($Q23&gt;=1,$Q23&lt;=6),0,"NG:学年")</f>
        <v>NG:学年</v>
      </c>
      <c r="S23" s="25" t="str">
        <f t="shared" si="2"/>
        <v>NG:空欄</v>
      </c>
      <c r="T23" s="19" t="b">
        <f t="shared" si="3"/>
        <v>1</v>
      </c>
      <c r="U23" s="19"/>
      <c r="V23" s="20"/>
    </row>
    <row r="24" spans="1:22" ht="21.95" customHeight="1" x14ac:dyDescent="0.15">
      <c r="A24" s="1"/>
      <c r="B24" s="54"/>
      <c r="C24" s="54"/>
      <c r="D24" s="54"/>
      <c r="E24" s="54"/>
      <c r="F24" s="54"/>
      <c r="G24" s="54"/>
      <c r="H24" s="54"/>
      <c r="I24" s="54"/>
      <c r="J24" s="55" t="str">
        <f>IF($S$24&lt;&gt;0,$S$24,"")</f>
        <v/>
      </c>
      <c r="K24" s="54"/>
      <c r="L24" s="1"/>
      <c r="N24" s="24"/>
      <c r="O24" s="24"/>
      <c r="P24" s="24"/>
      <c r="Q24" s="24"/>
      <c r="R24" s="24"/>
      <c r="S24" s="24">
        <f>IF(AND($N$4=FALSE,$P$4&gt;0,$P$4&lt;10),"NG:5人以上",0)</f>
        <v>0</v>
      </c>
      <c r="T24" s="19" t="b">
        <f>OR($N$4,$P$4&gt;=10)</f>
        <v>0</v>
      </c>
    </row>
    <row r="25" spans="1:22" ht="56.25" customHeight="1" x14ac:dyDescent="0.15">
      <c r="A25" s="1"/>
      <c r="B25" s="66" t="s">
        <v>44</v>
      </c>
      <c r="C25" s="66"/>
      <c r="D25" s="66"/>
      <c r="E25" s="66"/>
      <c r="F25" s="66"/>
      <c r="G25" s="66"/>
      <c r="H25" s="66"/>
      <c r="I25" s="66"/>
      <c r="J25" s="66"/>
      <c r="K25" s="66"/>
      <c r="L25" s="1"/>
      <c r="N25" s="24"/>
      <c r="O25" s="24"/>
      <c r="P25" s="24"/>
      <c r="Q25" s="24"/>
      <c r="R25" s="24"/>
      <c r="S25" s="24"/>
    </row>
    <row r="26" spans="1:22" ht="14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24"/>
      <c r="O26" s="24"/>
      <c r="P26" s="24"/>
      <c r="Q26" s="24"/>
      <c r="R26" s="24"/>
      <c r="S26" s="24"/>
    </row>
  </sheetData>
  <sheetProtection algorithmName="SHA-512" hashValue="skJS9D5e7duU4//y2x3l/Of06SL0m6ybqcxbU1RFg/Mkl/gMOszi0iLPhcBF6BDLOGyd4vKsyW3CTm2YcF/27g==" saltValue="uENy1czIQmyDr36fWlk/SA==" spinCount="100000" sheet="1" selectLockedCells="1"/>
  <mergeCells count="48">
    <mergeCell ref="C7:E7"/>
    <mergeCell ref="G7:I7"/>
    <mergeCell ref="B2:J2"/>
    <mergeCell ref="B4:C4"/>
    <mergeCell ref="D4:E4"/>
    <mergeCell ref="F5:K5"/>
    <mergeCell ref="B6:J6"/>
    <mergeCell ref="C10:E10"/>
    <mergeCell ref="F10:F11"/>
    <mergeCell ref="G10:I11"/>
    <mergeCell ref="J10:J11"/>
    <mergeCell ref="C11:E11"/>
    <mergeCell ref="C8:E8"/>
    <mergeCell ref="F8:F9"/>
    <mergeCell ref="G8:I9"/>
    <mergeCell ref="J8:J9"/>
    <mergeCell ref="C9:E9"/>
    <mergeCell ref="C14:E14"/>
    <mergeCell ref="F14:F15"/>
    <mergeCell ref="G14:I15"/>
    <mergeCell ref="J14:J15"/>
    <mergeCell ref="C15:E15"/>
    <mergeCell ref="C12:E12"/>
    <mergeCell ref="F12:F13"/>
    <mergeCell ref="G12:I13"/>
    <mergeCell ref="J12:J13"/>
    <mergeCell ref="C13:E13"/>
    <mergeCell ref="C18:E18"/>
    <mergeCell ref="F18:F19"/>
    <mergeCell ref="G18:I19"/>
    <mergeCell ref="J18:J19"/>
    <mergeCell ref="C19:E19"/>
    <mergeCell ref="C16:E16"/>
    <mergeCell ref="F16:F17"/>
    <mergeCell ref="G16:I17"/>
    <mergeCell ref="J16:J17"/>
    <mergeCell ref="C17:E17"/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</mergeCells>
  <phoneticPr fontId="1"/>
  <conditionalFormatting sqref="F4 H4 C8:I23">
    <cfRule type="expression" dxfId="49" priority="2" stopIfTrue="1">
      <formula>$H$4="男子"</formula>
    </cfRule>
    <cfRule type="expression" dxfId="48" priority="3" stopIfTrue="1">
      <formula>$H$4="女子"</formula>
    </cfRule>
  </conditionalFormatting>
  <conditionalFormatting sqref="J8:J23">
    <cfRule type="expression" dxfId="47" priority="4" stopIfTrue="1">
      <formula>$J8="OK"</formula>
    </cfRule>
    <cfRule type="expression" dxfId="46" priority="5" stopIfTrue="1">
      <formula>AND($J8&lt;&gt;"",$J8&lt;&gt;"OK")</formula>
    </cfRule>
  </conditionalFormatting>
  <conditionalFormatting sqref="J24">
    <cfRule type="expression" dxfId="45" priority="1">
      <formula>$J$24&lt;&gt;""</formula>
    </cfRule>
  </conditionalFormatting>
  <dataValidations count="3">
    <dataValidation type="list" imeMode="disabled" allowBlank="1" showInputMessage="1" showErrorMessage="1" sqref="F8:F23" xr:uid="{89D61330-80C7-4F54-AFB6-062D52E3A9D8}">
      <formula1>"6,5,4,3,2,1"</formula1>
    </dataValidation>
    <dataValidation type="list" errorStyle="warning" allowBlank="1" showInputMessage="1" showErrorMessage="1" error="「男子」「女子」のどちらかを入れてください！" sqref="H4" xr:uid="{443FF448-30A5-47BE-B4B5-7B4E0D418880}">
      <formula1>"男子,女子"</formula1>
    </dataValidation>
    <dataValidation type="list" showInputMessage="1" showErrorMessage="1" sqref="F4" xr:uid="{015C9352-AFE2-4654-AF4E-EDC46C9EFB42}">
      <formula1>"　,Ａ,Ｂ,Ｃ,Ｄ,Ｅ,Ｆ,Ｇ,Ｈ,Ｉ,Ｊ,Ｋ,Ｌ,Ｍ,Ｎ"</formula1>
    </dataValidation>
  </dataValidation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89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3</xdr:row>
                    <xdr:rowOff>28575</xdr:rowOff>
                  </from>
                  <to>
                    <xdr:col>9</xdr:col>
                    <xdr:colOff>781050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0639C-5ABF-4B03-ADCC-6F3E6C3C76FF}">
  <sheetPr codeName="Sheet13">
    <tabColor rgb="FFFFE1E1"/>
  </sheetPr>
  <dimension ref="A1:V26"/>
  <sheetViews>
    <sheetView zoomScaleNormal="100" workbookViewId="0">
      <selection activeCell="C9" sqref="C9:E9"/>
    </sheetView>
  </sheetViews>
  <sheetFormatPr defaultRowHeight="13.5" x14ac:dyDescent="0.1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19" hidden="1" customWidth="1"/>
    <col min="15" max="15" width="8.375" style="19" hidden="1" customWidth="1"/>
    <col min="16" max="16" width="3.625" style="19" hidden="1" customWidth="1"/>
    <col min="17" max="20" width="9" style="19" hidden="1" customWidth="1"/>
    <col min="21" max="21" width="9" style="20" customWidth="1"/>
    <col min="22" max="16384" width="9" style="2"/>
  </cols>
  <sheetData>
    <row r="1" spans="1:22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 x14ac:dyDescent="0.15">
      <c r="A2" s="1"/>
      <c r="B2" s="91" t="str">
        <f>申込書!$B$3 &amp; "　参加申込書"</f>
        <v>第３６回 医王山ＳＣ交歓小学生バドミントン大会　参加申込書</v>
      </c>
      <c r="C2" s="91"/>
      <c r="D2" s="91"/>
      <c r="E2" s="91"/>
      <c r="F2" s="91"/>
      <c r="G2" s="91"/>
      <c r="H2" s="91"/>
      <c r="I2" s="91"/>
      <c r="J2" s="91"/>
      <c r="K2" s="3"/>
      <c r="L2" s="1"/>
    </row>
    <row r="3" spans="1:22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24" customHeight="1" x14ac:dyDescent="0.15">
      <c r="A4" s="1"/>
      <c r="B4" s="73" t="s">
        <v>0</v>
      </c>
      <c r="C4" s="74"/>
      <c r="D4" s="75">
        <f>申込書!$C$7</f>
        <v>0</v>
      </c>
      <c r="E4" s="75"/>
      <c r="F4" s="26" t="s">
        <v>45</v>
      </c>
      <c r="G4" s="14"/>
      <c r="H4" s="30" t="s">
        <v>16</v>
      </c>
      <c r="I4" s="1"/>
      <c r="J4" s="1"/>
      <c r="K4" s="1"/>
      <c r="L4" s="1"/>
      <c r="N4" s="28" t="b">
        <v>0</v>
      </c>
      <c r="O4" s="24" t="b">
        <f>AND($T$9,$T$11,$T$13,$T$15,$T$17,$T$19,$T$21,$T$23,$T$24)</f>
        <v>0</v>
      </c>
      <c r="P4" s="28">
        <f>COUNTA(C8:E23)</f>
        <v>0</v>
      </c>
    </row>
    <row r="5" spans="1:22" ht="24" customHeight="1" x14ac:dyDescent="0.15">
      <c r="A5" s="1"/>
      <c r="B5" s="4"/>
      <c r="C5" s="33"/>
      <c r="D5" s="34"/>
      <c r="E5" s="34"/>
      <c r="F5" s="92" t="s">
        <v>38</v>
      </c>
      <c r="G5" s="92"/>
      <c r="H5" s="92"/>
      <c r="I5" s="92"/>
      <c r="J5" s="92"/>
      <c r="K5" s="92"/>
      <c r="L5" s="1"/>
      <c r="N5" s="24"/>
      <c r="O5" s="24"/>
      <c r="P5" s="24"/>
      <c r="Q5" s="24"/>
      <c r="R5" s="24"/>
      <c r="S5" s="24"/>
    </row>
    <row r="6" spans="1:22" ht="20.100000000000001" customHeight="1" x14ac:dyDescent="0.15">
      <c r="A6" s="1"/>
      <c r="B6" s="76" t="s">
        <v>2</v>
      </c>
      <c r="C6" s="76"/>
      <c r="D6" s="76"/>
      <c r="E6" s="76"/>
      <c r="F6" s="76"/>
      <c r="G6" s="76"/>
      <c r="H6" s="76"/>
      <c r="I6" s="76"/>
      <c r="J6" s="76"/>
      <c r="K6" s="50"/>
      <c r="L6" s="1"/>
      <c r="N6" s="24"/>
      <c r="O6" s="24"/>
      <c r="P6" s="24"/>
      <c r="Q6" s="24"/>
      <c r="R6" s="24"/>
      <c r="S6" s="24"/>
    </row>
    <row r="7" spans="1:22" s="7" customFormat="1" ht="20.100000000000001" customHeight="1" x14ac:dyDescent="0.15">
      <c r="A7" s="5"/>
      <c r="B7" s="15"/>
      <c r="C7" s="67" t="s">
        <v>11</v>
      </c>
      <c r="D7" s="68"/>
      <c r="E7" s="69"/>
      <c r="F7" s="15" t="s">
        <v>13</v>
      </c>
      <c r="G7" s="70" t="s">
        <v>14</v>
      </c>
      <c r="H7" s="71"/>
      <c r="I7" s="72"/>
      <c r="J7" s="11" t="s">
        <v>9</v>
      </c>
      <c r="K7" s="51"/>
      <c r="L7" s="1"/>
      <c r="O7" s="24"/>
      <c r="P7" s="24"/>
      <c r="Q7" s="24"/>
      <c r="R7" s="24"/>
      <c r="S7" s="24"/>
      <c r="T7" s="19"/>
      <c r="U7" s="19"/>
      <c r="V7" s="20"/>
    </row>
    <row r="8" spans="1:22" s="7" customFormat="1" ht="14.1" customHeight="1" x14ac:dyDescent="0.15">
      <c r="A8" s="5"/>
      <c r="B8" s="16" t="s">
        <v>1</v>
      </c>
      <c r="C8" s="82"/>
      <c r="D8" s="83"/>
      <c r="E8" s="84"/>
      <c r="F8" s="85"/>
      <c r="G8" s="87"/>
      <c r="H8" s="88"/>
      <c r="I8" s="88"/>
      <c r="J8" s="77" t="str">
        <f>IF($N9,"",IF($P8&lt;&gt;0,$P8,IF($P9&lt;&gt;0,$P9,IF($R9&lt;&gt;0,$R9,IF($S9&lt;&gt;0,$S9,"OK")))))</f>
        <v/>
      </c>
      <c r="K8" s="52"/>
      <c r="L8" s="1"/>
      <c r="N8" s="47"/>
      <c r="O8" s="25">
        <f>IFERROR(FIND(" ",C8),0)+IFERROR(FIND("　",C8),0)</f>
        <v>0</v>
      </c>
      <c r="P8" s="25" t="str">
        <f>IF($O8=0,"NG:ふりがな",0)</f>
        <v>NG:ふりがな</v>
      </c>
      <c r="Q8" s="25"/>
      <c r="R8" s="25"/>
      <c r="S8" s="25"/>
      <c r="T8" s="19"/>
      <c r="U8" s="19"/>
      <c r="V8" s="20"/>
    </row>
    <row r="9" spans="1:22" ht="24" customHeight="1" x14ac:dyDescent="0.15">
      <c r="A9" s="1"/>
      <c r="B9" s="8">
        <v>1</v>
      </c>
      <c r="C9" s="79"/>
      <c r="D9" s="80"/>
      <c r="E9" s="81"/>
      <c r="F9" s="86"/>
      <c r="G9" s="89"/>
      <c r="H9" s="90"/>
      <c r="I9" s="90"/>
      <c r="J9" s="78"/>
      <c r="K9" s="52"/>
      <c r="L9" s="1"/>
      <c r="N9" s="48" t="b">
        <f>AND($C8="",$C9="")</f>
        <v>1</v>
      </c>
      <c r="O9" s="25">
        <f t="shared" ref="O9:O23" si="0">IFERROR(FIND(" ",C9),0)+IFERROR(FIND("　",C9),0)</f>
        <v>0</v>
      </c>
      <c r="P9" s="25" t="str">
        <f>IF($O9=0,"NG:名前",0)</f>
        <v>NG:名前</v>
      </c>
      <c r="Q9" s="25">
        <f>IF(AND($F8&gt;=1,$F8&lt;=6),$F8,0)</f>
        <v>0</v>
      </c>
      <c r="R9" s="25" t="str">
        <f>IF(AND($Q9&gt;=1,$Q9&lt;=6),0,"NG:学年")</f>
        <v>NG:学年</v>
      </c>
      <c r="S9" s="25" t="str">
        <f>IF(($B9*2)&gt;$P$4,"NG:空欄",0)</f>
        <v>NG:空欄</v>
      </c>
      <c r="T9" s="19" t="b">
        <f>IF($N9,TRUE,($J8="OK"))</f>
        <v>1</v>
      </c>
      <c r="U9" s="19"/>
      <c r="V9" s="20"/>
    </row>
    <row r="10" spans="1:22" s="7" customFormat="1" ht="14.1" customHeight="1" x14ac:dyDescent="0.15">
      <c r="A10" s="5"/>
      <c r="B10" s="16" t="s">
        <v>1</v>
      </c>
      <c r="C10" s="82"/>
      <c r="D10" s="83"/>
      <c r="E10" s="84"/>
      <c r="F10" s="85"/>
      <c r="G10" s="87"/>
      <c r="H10" s="88"/>
      <c r="I10" s="88"/>
      <c r="J10" s="77" t="str">
        <f t="shared" ref="J10" si="1">IF($N11,"",IF($P10&lt;&gt;0,$P10,IF($P11&lt;&gt;0,$P11,IF($R11&lt;&gt;0,$R11,IF($S11&lt;&gt;0,$S11,"OK")))))</f>
        <v/>
      </c>
      <c r="K10" s="52"/>
      <c r="L10" s="1"/>
      <c r="N10" s="47"/>
      <c r="O10" s="25">
        <f t="shared" si="0"/>
        <v>0</v>
      </c>
      <c r="P10" s="25" t="str">
        <f>IF($O10=0,"NG:ふりがな",0)</f>
        <v>NG:ふりがな</v>
      </c>
      <c r="Q10" s="25"/>
      <c r="R10" s="25"/>
      <c r="S10" s="25"/>
      <c r="T10" s="19"/>
      <c r="U10" s="19"/>
      <c r="V10" s="20"/>
    </row>
    <row r="11" spans="1:22" ht="24" customHeight="1" x14ac:dyDescent="0.15">
      <c r="A11" s="1"/>
      <c r="B11" s="8">
        <v>2</v>
      </c>
      <c r="C11" s="79"/>
      <c r="D11" s="80"/>
      <c r="E11" s="81"/>
      <c r="F11" s="86"/>
      <c r="G11" s="89"/>
      <c r="H11" s="90"/>
      <c r="I11" s="90"/>
      <c r="J11" s="78"/>
      <c r="K11" s="52"/>
      <c r="L11" s="1"/>
      <c r="N11" s="48" t="b">
        <f>AND($C10="",$C11="")</f>
        <v>1</v>
      </c>
      <c r="O11" s="25">
        <f t="shared" si="0"/>
        <v>0</v>
      </c>
      <c r="P11" s="25" t="str">
        <f>IF($O11=0,"NG:名前",0)</f>
        <v>NG:名前</v>
      </c>
      <c r="Q11" s="25">
        <f>IF(AND($F10&gt;=1,$F10&lt;=6),$F10,0)</f>
        <v>0</v>
      </c>
      <c r="R11" s="25" t="str">
        <f>IF(AND($Q11&gt;=1,$Q11&lt;=6),0,"NG:学年")</f>
        <v>NG:学年</v>
      </c>
      <c r="S11" s="25" t="str">
        <f t="shared" ref="S11:S23" si="2">IF(($B11*2)&gt;$P$4,"NG:空欄",0)</f>
        <v>NG:空欄</v>
      </c>
      <c r="T11" s="19" t="b">
        <f t="shared" ref="T11:T23" si="3">IF($N11,TRUE,($J10="OK"))</f>
        <v>1</v>
      </c>
      <c r="U11" s="19"/>
      <c r="V11" s="20"/>
    </row>
    <row r="12" spans="1:22" s="7" customFormat="1" ht="14.1" customHeight="1" x14ac:dyDescent="0.15">
      <c r="A12" s="5"/>
      <c r="B12" s="16" t="s">
        <v>1</v>
      </c>
      <c r="C12" s="82"/>
      <c r="D12" s="83"/>
      <c r="E12" s="84"/>
      <c r="F12" s="85"/>
      <c r="G12" s="87"/>
      <c r="H12" s="88"/>
      <c r="I12" s="88"/>
      <c r="J12" s="77" t="str">
        <f t="shared" ref="J12" si="4">IF($N13,"",IF($P12&lt;&gt;0,$P12,IF($P13&lt;&gt;0,$P13,IF($R13&lt;&gt;0,$R13,IF($S13&lt;&gt;0,$S13,"OK")))))</f>
        <v/>
      </c>
      <c r="K12" s="52"/>
      <c r="L12" s="1"/>
      <c r="N12" s="47"/>
      <c r="O12" s="25">
        <f t="shared" si="0"/>
        <v>0</v>
      </c>
      <c r="P12" s="25" t="str">
        <f>IF($O12=0,"NG:ふりがな",0)</f>
        <v>NG:ふりがな</v>
      </c>
      <c r="Q12" s="25"/>
      <c r="R12" s="25"/>
      <c r="S12" s="25"/>
      <c r="T12" s="19"/>
      <c r="U12" s="19"/>
      <c r="V12" s="20"/>
    </row>
    <row r="13" spans="1:22" ht="24" customHeight="1" x14ac:dyDescent="0.15">
      <c r="A13" s="1"/>
      <c r="B13" s="8">
        <v>3</v>
      </c>
      <c r="C13" s="79"/>
      <c r="D13" s="80"/>
      <c r="E13" s="81"/>
      <c r="F13" s="86"/>
      <c r="G13" s="89"/>
      <c r="H13" s="90"/>
      <c r="I13" s="90"/>
      <c r="J13" s="78"/>
      <c r="K13" s="52"/>
      <c r="L13" s="1"/>
      <c r="N13" s="48" t="b">
        <f>AND($C12="",$C13="")</f>
        <v>1</v>
      </c>
      <c r="O13" s="25">
        <f t="shared" si="0"/>
        <v>0</v>
      </c>
      <c r="P13" s="25" t="str">
        <f>IF($O13=0,"NG:名前",0)</f>
        <v>NG:名前</v>
      </c>
      <c r="Q13" s="25">
        <f>IF(AND($F12&gt;=1,$F12&lt;=6),$F12,0)</f>
        <v>0</v>
      </c>
      <c r="R13" s="25" t="str">
        <f>IF(AND($Q13&gt;=1,$Q13&lt;=6),0,"NG:学年")</f>
        <v>NG:学年</v>
      </c>
      <c r="S13" s="25" t="str">
        <f t="shared" si="2"/>
        <v>NG:空欄</v>
      </c>
      <c r="T13" s="19" t="b">
        <f t="shared" si="3"/>
        <v>1</v>
      </c>
      <c r="U13" s="19"/>
      <c r="V13" s="20"/>
    </row>
    <row r="14" spans="1:22" s="7" customFormat="1" ht="14.1" customHeight="1" x14ac:dyDescent="0.15">
      <c r="A14" s="5"/>
      <c r="B14" s="16" t="s">
        <v>1</v>
      </c>
      <c r="C14" s="82"/>
      <c r="D14" s="83"/>
      <c r="E14" s="84"/>
      <c r="F14" s="85"/>
      <c r="G14" s="87"/>
      <c r="H14" s="88"/>
      <c r="I14" s="88"/>
      <c r="J14" s="77" t="str">
        <f t="shared" ref="J14" si="5">IF($N15,"",IF($P14&lt;&gt;0,$P14,IF($P15&lt;&gt;0,$P15,IF($R15&lt;&gt;0,$R15,IF($S15&lt;&gt;0,$S15,"OK")))))</f>
        <v/>
      </c>
      <c r="K14" s="52"/>
      <c r="L14" s="1"/>
      <c r="N14" s="47"/>
      <c r="O14" s="25">
        <f t="shared" si="0"/>
        <v>0</v>
      </c>
      <c r="P14" s="25" t="str">
        <f>IF($O14=0,"NG:ふりがな",0)</f>
        <v>NG:ふりがな</v>
      </c>
      <c r="Q14" s="25"/>
      <c r="R14" s="25"/>
      <c r="S14" s="25"/>
      <c r="T14" s="19"/>
      <c r="U14" s="19"/>
      <c r="V14" s="20"/>
    </row>
    <row r="15" spans="1:22" ht="24" customHeight="1" x14ac:dyDescent="0.15">
      <c r="A15" s="1"/>
      <c r="B15" s="8">
        <v>4</v>
      </c>
      <c r="C15" s="79"/>
      <c r="D15" s="80"/>
      <c r="E15" s="81"/>
      <c r="F15" s="86"/>
      <c r="G15" s="89"/>
      <c r="H15" s="90"/>
      <c r="I15" s="90"/>
      <c r="J15" s="78"/>
      <c r="K15" s="52"/>
      <c r="L15" s="1"/>
      <c r="N15" s="48" t="b">
        <f>AND($C14="",$C15="")</f>
        <v>1</v>
      </c>
      <c r="O15" s="25">
        <f t="shared" si="0"/>
        <v>0</v>
      </c>
      <c r="P15" s="25" t="str">
        <f>IF($O15=0,"NG:名前",0)</f>
        <v>NG:名前</v>
      </c>
      <c r="Q15" s="25">
        <f>IF(AND($F14&gt;=1,$F14&lt;=6),$F14,0)</f>
        <v>0</v>
      </c>
      <c r="R15" s="25" t="str">
        <f>IF(AND($Q15&gt;=1,$Q15&lt;=6),0,"NG:学年")</f>
        <v>NG:学年</v>
      </c>
      <c r="S15" s="25" t="str">
        <f t="shared" si="2"/>
        <v>NG:空欄</v>
      </c>
      <c r="T15" s="19" t="b">
        <f t="shared" si="3"/>
        <v>1</v>
      </c>
      <c r="U15" s="19"/>
      <c r="V15" s="20"/>
    </row>
    <row r="16" spans="1:22" s="7" customFormat="1" ht="14.1" customHeight="1" x14ac:dyDescent="0.15">
      <c r="A16" s="5"/>
      <c r="B16" s="16" t="s">
        <v>1</v>
      </c>
      <c r="C16" s="82"/>
      <c r="D16" s="83"/>
      <c r="E16" s="84"/>
      <c r="F16" s="85"/>
      <c r="G16" s="87"/>
      <c r="H16" s="88"/>
      <c r="I16" s="88"/>
      <c r="J16" s="77" t="str">
        <f t="shared" ref="J16" si="6">IF($N17,"",IF($P16&lt;&gt;0,$P16,IF($P17&lt;&gt;0,$P17,IF($R17&lt;&gt;0,$R17,IF($S17&lt;&gt;0,$S17,"OK")))))</f>
        <v/>
      </c>
      <c r="K16" s="52"/>
      <c r="L16" s="1"/>
      <c r="N16" s="47"/>
      <c r="O16" s="25">
        <f t="shared" si="0"/>
        <v>0</v>
      </c>
      <c r="P16" s="25" t="str">
        <f>IF($O16=0,"NG:ふりがな",0)</f>
        <v>NG:ふりがな</v>
      </c>
      <c r="Q16" s="25"/>
      <c r="R16" s="25"/>
      <c r="S16" s="25"/>
      <c r="T16" s="19"/>
      <c r="U16" s="19"/>
      <c r="V16" s="20"/>
    </row>
    <row r="17" spans="1:22" ht="24" customHeight="1" x14ac:dyDescent="0.15">
      <c r="A17" s="1"/>
      <c r="B17" s="8">
        <v>5</v>
      </c>
      <c r="C17" s="79"/>
      <c r="D17" s="80"/>
      <c r="E17" s="81"/>
      <c r="F17" s="86"/>
      <c r="G17" s="89"/>
      <c r="H17" s="90"/>
      <c r="I17" s="90"/>
      <c r="J17" s="78"/>
      <c r="K17" s="52"/>
      <c r="L17" s="1"/>
      <c r="N17" s="48" t="b">
        <f>AND($C16="",$C17="")</f>
        <v>1</v>
      </c>
      <c r="O17" s="25">
        <f t="shared" si="0"/>
        <v>0</v>
      </c>
      <c r="P17" s="25" t="str">
        <f>IF($O17=0,"NG:名前",0)</f>
        <v>NG:名前</v>
      </c>
      <c r="Q17" s="25">
        <f>IF(AND($F16&gt;=1,$F16&lt;=6),$F16,0)</f>
        <v>0</v>
      </c>
      <c r="R17" s="25" t="str">
        <f>IF(AND($Q17&gt;=1,$Q17&lt;=6),0,"NG:学年")</f>
        <v>NG:学年</v>
      </c>
      <c r="S17" s="25" t="str">
        <f t="shared" si="2"/>
        <v>NG:空欄</v>
      </c>
      <c r="T17" s="19" t="b">
        <f t="shared" si="3"/>
        <v>1</v>
      </c>
      <c r="U17" s="19"/>
      <c r="V17" s="20"/>
    </row>
    <row r="18" spans="1:22" s="7" customFormat="1" ht="14.1" customHeight="1" x14ac:dyDescent="0.15">
      <c r="A18" s="5"/>
      <c r="B18" s="16" t="s">
        <v>1</v>
      </c>
      <c r="C18" s="82"/>
      <c r="D18" s="83"/>
      <c r="E18" s="84"/>
      <c r="F18" s="85"/>
      <c r="G18" s="87"/>
      <c r="H18" s="88"/>
      <c r="I18" s="88"/>
      <c r="J18" s="77" t="str">
        <f t="shared" ref="J18" si="7">IF($N19,"",IF($P18&lt;&gt;0,$P18,IF($P19&lt;&gt;0,$P19,IF($R19&lt;&gt;0,$R19,IF($S19&lt;&gt;0,$S19,"OK")))))</f>
        <v/>
      </c>
      <c r="K18" s="52"/>
      <c r="L18" s="1"/>
      <c r="N18" s="47"/>
      <c r="O18" s="25">
        <f t="shared" si="0"/>
        <v>0</v>
      </c>
      <c r="P18" s="25" t="str">
        <f>IF($O18=0,"NG:ふりがな",0)</f>
        <v>NG:ふりがな</v>
      </c>
      <c r="Q18" s="25"/>
      <c r="R18" s="25"/>
      <c r="S18" s="25"/>
      <c r="T18" s="19"/>
      <c r="U18" s="19"/>
      <c r="V18" s="20"/>
    </row>
    <row r="19" spans="1:22" ht="24" customHeight="1" x14ac:dyDescent="0.15">
      <c r="A19" s="1"/>
      <c r="B19" s="8">
        <v>6</v>
      </c>
      <c r="C19" s="79"/>
      <c r="D19" s="80"/>
      <c r="E19" s="81"/>
      <c r="F19" s="86"/>
      <c r="G19" s="89"/>
      <c r="H19" s="90"/>
      <c r="I19" s="90"/>
      <c r="J19" s="78"/>
      <c r="K19" s="52"/>
      <c r="L19" s="1"/>
      <c r="N19" s="48" t="b">
        <f>AND($C18="",$C19="")</f>
        <v>1</v>
      </c>
      <c r="O19" s="25">
        <f t="shared" si="0"/>
        <v>0</v>
      </c>
      <c r="P19" s="25" t="str">
        <f>IF($O19=0,"NG:名前",0)</f>
        <v>NG:名前</v>
      </c>
      <c r="Q19" s="25">
        <f>IF(AND($F18&gt;=1,$F18&lt;=6),$F18,0)</f>
        <v>0</v>
      </c>
      <c r="R19" s="25" t="str">
        <f>IF(AND($Q19&gt;=1,$Q19&lt;=6),0,"NG:学年")</f>
        <v>NG:学年</v>
      </c>
      <c r="S19" s="25" t="str">
        <f t="shared" si="2"/>
        <v>NG:空欄</v>
      </c>
      <c r="T19" s="19" t="b">
        <f t="shared" si="3"/>
        <v>1</v>
      </c>
      <c r="U19" s="19"/>
      <c r="V19" s="20"/>
    </row>
    <row r="20" spans="1:22" s="7" customFormat="1" ht="14.1" customHeight="1" x14ac:dyDescent="0.15">
      <c r="A20" s="5"/>
      <c r="B20" s="16" t="s">
        <v>1</v>
      </c>
      <c r="C20" s="82"/>
      <c r="D20" s="83"/>
      <c r="E20" s="84"/>
      <c r="F20" s="85"/>
      <c r="G20" s="87"/>
      <c r="H20" s="88"/>
      <c r="I20" s="88"/>
      <c r="J20" s="77" t="str">
        <f t="shared" ref="J20" si="8">IF($N21,"",IF($P20&lt;&gt;0,$P20,IF($P21&lt;&gt;0,$P21,IF($R21&lt;&gt;0,$R21,IF($S21&lt;&gt;0,$S21,"OK")))))</f>
        <v/>
      </c>
      <c r="K20" s="52"/>
      <c r="L20" s="1"/>
      <c r="N20" s="47"/>
      <c r="O20" s="25">
        <f t="shared" si="0"/>
        <v>0</v>
      </c>
      <c r="P20" s="25" t="str">
        <f>IF($O20=0,"NG:ふりがな",0)</f>
        <v>NG:ふりがな</v>
      </c>
      <c r="Q20" s="25"/>
      <c r="R20" s="25"/>
      <c r="S20" s="25"/>
      <c r="T20" s="19"/>
      <c r="U20" s="19"/>
      <c r="V20" s="20"/>
    </row>
    <row r="21" spans="1:22" ht="24" customHeight="1" x14ac:dyDescent="0.15">
      <c r="A21" s="1"/>
      <c r="B21" s="8">
        <v>7</v>
      </c>
      <c r="C21" s="79"/>
      <c r="D21" s="80"/>
      <c r="E21" s="81"/>
      <c r="F21" s="86"/>
      <c r="G21" s="89"/>
      <c r="H21" s="90"/>
      <c r="I21" s="90"/>
      <c r="J21" s="78"/>
      <c r="K21" s="52"/>
      <c r="L21" s="1"/>
      <c r="N21" s="48" t="b">
        <f>AND($C20="",$C21="")</f>
        <v>1</v>
      </c>
      <c r="O21" s="25">
        <f t="shared" si="0"/>
        <v>0</v>
      </c>
      <c r="P21" s="25" t="str">
        <f>IF($O21=0,"NG:名前",0)</f>
        <v>NG:名前</v>
      </c>
      <c r="Q21" s="25">
        <f>IF(AND($F20&gt;=1,$F20&lt;=6),$F20,0)</f>
        <v>0</v>
      </c>
      <c r="R21" s="25" t="str">
        <f>IF(AND($Q21&gt;=1,$Q21&lt;=6),0,"NG:学年")</f>
        <v>NG:学年</v>
      </c>
      <c r="S21" s="25" t="str">
        <f t="shared" si="2"/>
        <v>NG:空欄</v>
      </c>
      <c r="T21" s="19" t="b">
        <f t="shared" si="3"/>
        <v>1</v>
      </c>
      <c r="U21" s="19"/>
      <c r="V21" s="20"/>
    </row>
    <row r="22" spans="1:22" s="7" customFormat="1" ht="14.1" customHeight="1" x14ac:dyDescent="0.15">
      <c r="A22" s="5"/>
      <c r="B22" s="16" t="s">
        <v>1</v>
      </c>
      <c r="C22" s="82"/>
      <c r="D22" s="83"/>
      <c r="E22" s="84"/>
      <c r="F22" s="85"/>
      <c r="G22" s="87"/>
      <c r="H22" s="88"/>
      <c r="I22" s="88"/>
      <c r="J22" s="77" t="str">
        <f t="shared" ref="J22" si="9">IF($N23,"",IF($P22&lt;&gt;0,$P22,IF($P23&lt;&gt;0,$P23,IF($R23&lt;&gt;0,$R23,IF($S23&lt;&gt;0,$S23,"OK")))))</f>
        <v/>
      </c>
      <c r="K22" s="52"/>
      <c r="L22" s="1"/>
      <c r="N22" s="47"/>
      <c r="O22" s="25">
        <f t="shared" si="0"/>
        <v>0</v>
      </c>
      <c r="P22" s="25" t="str">
        <f>IF($O22=0,"NG:ふりがな",0)</f>
        <v>NG:ふりがな</v>
      </c>
      <c r="Q22" s="25"/>
      <c r="R22" s="25"/>
      <c r="S22" s="25"/>
      <c r="T22" s="19"/>
      <c r="U22" s="19"/>
      <c r="V22" s="20"/>
    </row>
    <row r="23" spans="1:22" ht="24" customHeight="1" x14ac:dyDescent="0.15">
      <c r="A23" s="1"/>
      <c r="B23" s="8">
        <v>8</v>
      </c>
      <c r="C23" s="79"/>
      <c r="D23" s="80"/>
      <c r="E23" s="81"/>
      <c r="F23" s="86"/>
      <c r="G23" s="89"/>
      <c r="H23" s="90"/>
      <c r="I23" s="90"/>
      <c r="J23" s="78"/>
      <c r="K23" s="52"/>
      <c r="L23" s="1"/>
      <c r="N23" s="48" t="b">
        <f>AND($C22="",$C23="")</f>
        <v>1</v>
      </c>
      <c r="O23" s="25">
        <f t="shared" si="0"/>
        <v>0</v>
      </c>
      <c r="P23" s="25" t="str">
        <f>IF($O23=0,"NG:名前",0)</f>
        <v>NG:名前</v>
      </c>
      <c r="Q23" s="25">
        <f>IF(AND($F22&gt;=1,$F22&lt;=6),$F22,0)</f>
        <v>0</v>
      </c>
      <c r="R23" s="25" t="str">
        <f>IF(AND($Q23&gt;=1,$Q23&lt;=6),0,"NG:学年")</f>
        <v>NG:学年</v>
      </c>
      <c r="S23" s="25" t="str">
        <f t="shared" si="2"/>
        <v>NG:空欄</v>
      </c>
      <c r="T23" s="19" t="b">
        <f t="shared" si="3"/>
        <v>1</v>
      </c>
      <c r="U23" s="19"/>
      <c r="V23" s="20"/>
    </row>
    <row r="24" spans="1:22" ht="21.95" customHeight="1" x14ac:dyDescent="0.15">
      <c r="A24" s="1"/>
      <c r="B24" s="54"/>
      <c r="C24" s="54"/>
      <c r="D24" s="54"/>
      <c r="E24" s="54"/>
      <c r="F24" s="54"/>
      <c r="G24" s="54"/>
      <c r="H24" s="54"/>
      <c r="I24" s="54"/>
      <c r="J24" s="55" t="str">
        <f>IF($S$24&lt;&gt;0,$S$24,"")</f>
        <v/>
      </c>
      <c r="K24" s="54"/>
      <c r="L24" s="1"/>
      <c r="N24" s="24"/>
      <c r="O24" s="24"/>
      <c r="P24" s="24"/>
      <c r="Q24" s="24"/>
      <c r="R24" s="24"/>
      <c r="S24" s="24">
        <f>IF(AND($N$4=FALSE,$P$4&gt;0,$P$4&lt;10),"NG:5人以上",0)</f>
        <v>0</v>
      </c>
      <c r="T24" s="19" t="b">
        <f>OR($N$4,$P$4&gt;=10)</f>
        <v>0</v>
      </c>
    </row>
    <row r="25" spans="1:22" ht="56.25" customHeight="1" x14ac:dyDescent="0.15">
      <c r="A25" s="1"/>
      <c r="B25" s="66" t="s">
        <v>44</v>
      </c>
      <c r="C25" s="66"/>
      <c r="D25" s="66"/>
      <c r="E25" s="66"/>
      <c r="F25" s="66"/>
      <c r="G25" s="66"/>
      <c r="H25" s="66"/>
      <c r="I25" s="66"/>
      <c r="J25" s="66"/>
      <c r="K25" s="66"/>
      <c r="L25" s="1"/>
      <c r="N25" s="24"/>
      <c r="O25" s="24"/>
      <c r="P25" s="24"/>
      <c r="Q25" s="24"/>
      <c r="R25" s="24"/>
      <c r="S25" s="24"/>
    </row>
    <row r="26" spans="1:22" ht="14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24"/>
      <c r="O26" s="24"/>
      <c r="P26" s="24"/>
      <c r="Q26" s="24"/>
      <c r="R26" s="24"/>
      <c r="S26" s="24"/>
    </row>
  </sheetData>
  <sheetProtection algorithmName="SHA-512" hashValue="/X3nGV353CRArJnnuK/fJYJcFFLjxenqs/Qwjz/y5cBppXZd12+yMz/Ts7tvsty0DoFa6ebz2YuPhXnpsf33GA==" saltValue="B9JD6JtOqUFaqR2iUGHg9A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F4 H4 C8:I23">
    <cfRule type="expression" dxfId="44" priority="2" stopIfTrue="1">
      <formula>$H$4="男子"</formula>
    </cfRule>
    <cfRule type="expression" dxfId="43" priority="3" stopIfTrue="1">
      <formula>$H$4="女子"</formula>
    </cfRule>
  </conditionalFormatting>
  <conditionalFormatting sqref="J8:J23">
    <cfRule type="expression" dxfId="42" priority="4" stopIfTrue="1">
      <formula>$J8="OK"</formula>
    </cfRule>
    <cfRule type="expression" dxfId="41" priority="5" stopIfTrue="1">
      <formula>AND($J8&lt;&gt;"",$J8&lt;&gt;"OK")</formula>
    </cfRule>
  </conditionalFormatting>
  <conditionalFormatting sqref="J24">
    <cfRule type="expression" dxfId="40" priority="1">
      <formula>$J$24&lt;&gt;""</formula>
    </cfRule>
  </conditionalFormatting>
  <dataValidations count="3">
    <dataValidation type="list" showInputMessage="1" showErrorMessage="1" sqref="F4" xr:uid="{215B087A-DCA4-4CDF-B662-010424DA0393}">
      <formula1>"　,Ａ,Ｂ,Ｃ,Ｄ,Ｅ,Ｆ,Ｇ,Ｈ,Ｉ,Ｊ,Ｋ,Ｌ,Ｍ,Ｎ"</formula1>
    </dataValidation>
    <dataValidation type="list" errorStyle="warning" allowBlank="1" showInputMessage="1" showErrorMessage="1" error="「男子」「女子」のどちらかを入れてください！" sqref="H4" xr:uid="{1C78ADEC-26FC-4F96-861F-C78BC7923A02}">
      <formula1>"男子,女子"</formula1>
    </dataValidation>
    <dataValidation type="list" imeMode="disabled" allowBlank="1" showInputMessage="1" showErrorMessage="1" sqref="F8:F23" xr:uid="{EACAC44F-F2BF-463C-9290-F2A276B07FDB}">
      <formula1>"6,5,4,3,2,1"</formula1>
    </dataValidation>
  </dataValidation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3</xdr:row>
                    <xdr:rowOff>28575</xdr:rowOff>
                  </from>
                  <to>
                    <xdr:col>9</xdr:col>
                    <xdr:colOff>781050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7E912-B94B-4117-8D55-C6422CB3255A}">
  <sheetPr codeName="Sheet18">
    <tabColor rgb="FFFFE1E1"/>
  </sheetPr>
  <dimension ref="A1:V26"/>
  <sheetViews>
    <sheetView zoomScaleNormal="100" workbookViewId="0">
      <selection activeCell="C9" sqref="C9:E9"/>
    </sheetView>
  </sheetViews>
  <sheetFormatPr defaultRowHeight="13.5" x14ac:dyDescent="0.1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19" hidden="1" customWidth="1"/>
    <col min="15" max="15" width="8.375" style="19" hidden="1" customWidth="1"/>
    <col min="16" max="16" width="3.625" style="19" hidden="1" customWidth="1"/>
    <col min="17" max="20" width="9" style="19" hidden="1" customWidth="1"/>
    <col min="21" max="21" width="9" style="20" customWidth="1"/>
    <col min="22" max="16384" width="9" style="2"/>
  </cols>
  <sheetData>
    <row r="1" spans="1:22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 x14ac:dyDescent="0.15">
      <c r="A2" s="1"/>
      <c r="B2" s="91" t="str">
        <f>申込書!$B$3 &amp; "　参加申込書"</f>
        <v>第３６回 医王山ＳＣ交歓小学生バドミントン大会　参加申込書</v>
      </c>
      <c r="C2" s="91"/>
      <c r="D2" s="91"/>
      <c r="E2" s="91"/>
      <c r="F2" s="91"/>
      <c r="G2" s="91"/>
      <c r="H2" s="91"/>
      <c r="I2" s="91"/>
      <c r="J2" s="91"/>
      <c r="K2" s="3"/>
      <c r="L2" s="1"/>
    </row>
    <row r="3" spans="1:22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24" customHeight="1" x14ac:dyDescent="0.15">
      <c r="A4" s="1"/>
      <c r="B4" s="73" t="s">
        <v>0</v>
      </c>
      <c r="C4" s="74"/>
      <c r="D4" s="75">
        <f>申込書!$C$7</f>
        <v>0</v>
      </c>
      <c r="E4" s="75"/>
      <c r="F4" s="26" t="s">
        <v>46</v>
      </c>
      <c r="G4" s="14"/>
      <c r="H4" s="30" t="s">
        <v>16</v>
      </c>
      <c r="I4" s="1"/>
      <c r="J4" s="1"/>
      <c r="K4" s="1"/>
      <c r="L4" s="1"/>
      <c r="N4" s="28" t="b">
        <v>0</v>
      </c>
      <c r="O4" s="24" t="b">
        <f>AND($T$9,$T$11,$T$13,$T$15,$T$17,$T$19,$T$21,$T$23,$T$24)</f>
        <v>0</v>
      </c>
      <c r="P4" s="28">
        <f>COUNTA(C8:E23)</f>
        <v>0</v>
      </c>
    </row>
    <row r="5" spans="1:22" ht="24" customHeight="1" x14ac:dyDescent="0.15">
      <c r="A5" s="1"/>
      <c r="B5" s="4"/>
      <c r="C5" s="33"/>
      <c r="D5" s="34"/>
      <c r="E5" s="34"/>
      <c r="F5" s="92" t="s">
        <v>38</v>
      </c>
      <c r="G5" s="92"/>
      <c r="H5" s="92"/>
      <c r="I5" s="92"/>
      <c r="J5" s="92"/>
      <c r="K5" s="92"/>
      <c r="L5" s="1"/>
      <c r="N5" s="24"/>
      <c r="O5" s="24"/>
      <c r="P5" s="24"/>
      <c r="Q5" s="24"/>
      <c r="R5" s="24"/>
      <c r="S5" s="24"/>
    </row>
    <row r="6" spans="1:22" ht="20.100000000000001" customHeight="1" x14ac:dyDescent="0.15">
      <c r="A6" s="1"/>
      <c r="B6" s="76" t="s">
        <v>2</v>
      </c>
      <c r="C6" s="76"/>
      <c r="D6" s="76"/>
      <c r="E6" s="76"/>
      <c r="F6" s="76"/>
      <c r="G6" s="76"/>
      <c r="H6" s="76"/>
      <c r="I6" s="76"/>
      <c r="J6" s="76"/>
      <c r="K6" s="50"/>
      <c r="L6" s="1"/>
      <c r="N6" s="24"/>
      <c r="O6" s="24"/>
      <c r="P6" s="24"/>
      <c r="Q6" s="24"/>
      <c r="R6" s="24"/>
      <c r="S6" s="24"/>
    </row>
    <row r="7" spans="1:22" s="7" customFormat="1" ht="20.100000000000001" customHeight="1" x14ac:dyDescent="0.15">
      <c r="A7" s="5"/>
      <c r="B7" s="15"/>
      <c r="C7" s="67" t="s">
        <v>11</v>
      </c>
      <c r="D7" s="68"/>
      <c r="E7" s="69"/>
      <c r="F7" s="15" t="s">
        <v>13</v>
      </c>
      <c r="G7" s="70" t="s">
        <v>14</v>
      </c>
      <c r="H7" s="71"/>
      <c r="I7" s="72"/>
      <c r="J7" s="11" t="s">
        <v>9</v>
      </c>
      <c r="K7" s="51"/>
      <c r="L7" s="1"/>
      <c r="O7" s="24"/>
      <c r="P7" s="24"/>
      <c r="Q7" s="24"/>
      <c r="R7" s="24"/>
      <c r="S7" s="24"/>
      <c r="T7" s="19"/>
      <c r="U7" s="19"/>
      <c r="V7" s="20"/>
    </row>
    <row r="8" spans="1:22" s="7" customFormat="1" ht="14.1" customHeight="1" x14ac:dyDescent="0.15">
      <c r="A8" s="5"/>
      <c r="B8" s="16" t="s">
        <v>1</v>
      </c>
      <c r="C8" s="82"/>
      <c r="D8" s="83"/>
      <c r="E8" s="84"/>
      <c r="F8" s="85"/>
      <c r="G8" s="87"/>
      <c r="H8" s="88"/>
      <c r="I8" s="88"/>
      <c r="J8" s="77" t="str">
        <f>IF($N9,"",IF($P8&lt;&gt;0,$P8,IF($P9&lt;&gt;0,$P9,IF($R9&lt;&gt;0,$R9,IF($S9&lt;&gt;0,$S9,"OK")))))</f>
        <v/>
      </c>
      <c r="K8" s="52"/>
      <c r="L8" s="1"/>
      <c r="N8" s="47"/>
      <c r="O8" s="25">
        <f>IFERROR(FIND(" ",C8),0)+IFERROR(FIND("　",C8),0)</f>
        <v>0</v>
      </c>
      <c r="P8" s="25" t="str">
        <f>IF($O8=0,"NG:ふりがな",0)</f>
        <v>NG:ふりがな</v>
      </c>
      <c r="Q8" s="25"/>
      <c r="R8" s="25"/>
      <c r="S8" s="25"/>
      <c r="T8" s="19"/>
      <c r="U8" s="19"/>
      <c r="V8" s="20"/>
    </row>
    <row r="9" spans="1:22" ht="24" customHeight="1" x14ac:dyDescent="0.15">
      <c r="A9" s="1"/>
      <c r="B9" s="8">
        <v>1</v>
      </c>
      <c r="C9" s="79"/>
      <c r="D9" s="80"/>
      <c r="E9" s="81"/>
      <c r="F9" s="86"/>
      <c r="G9" s="89"/>
      <c r="H9" s="90"/>
      <c r="I9" s="90"/>
      <c r="J9" s="78"/>
      <c r="K9" s="52"/>
      <c r="L9" s="1"/>
      <c r="N9" s="48" t="b">
        <f>AND($C8="",$C9="")</f>
        <v>1</v>
      </c>
      <c r="O9" s="25">
        <f t="shared" ref="O9:O23" si="0">IFERROR(FIND(" ",C9),0)+IFERROR(FIND("　",C9),0)</f>
        <v>0</v>
      </c>
      <c r="P9" s="25" t="str">
        <f>IF($O9=0,"NG:名前",0)</f>
        <v>NG:名前</v>
      </c>
      <c r="Q9" s="25">
        <f>IF(AND($F8&gt;=1,$F8&lt;=6),$F8,0)</f>
        <v>0</v>
      </c>
      <c r="R9" s="25" t="str">
        <f>IF(AND($Q9&gt;=1,$Q9&lt;=6),0,"NG:学年")</f>
        <v>NG:学年</v>
      </c>
      <c r="S9" s="25" t="str">
        <f>IF(($B9*2)&gt;$P$4,"NG:空欄",0)</f>
        <v>NG:空欄</v>
      </c>
      <c r="T9" s="19" t="b">
        <f>IF($N9,TRUE,($J8="OK"))</f>
        <v>1</v>
      </c>
      <c r="U9" s="19"/>
      <c r="V9" s="20"/>
    </row>
    <row r="10" spans="1:22" s="7" customFormat="1" ht="14.1" customHeight="1" x14ac:dyDescent="0.15">
      <c r="A10" s="5"/>
      <c r="B10" s="16" t="s">
        <v>1</v>
      </c>
      <c r="C10" s="82"/>
      <c r="D10" s="83"/>
      <c r="E10" s="84"/>
      <c r="F10" s="85"/>
      <c r="G10" s="87"/>
      <c r="H10" s="88"/>
      <c r="I10" s="88"/>
      <c r="J10" s="77" t="str">
        <f t="shared" ref="J10" si="1">IF($N11,"",IF($P10&lt;&gt;0,$P10,IF($P11&lt;&gt;0,$P11,IF($R11&lt;&gt;0,$R11,IF($S11&lt;&gt;0,$S11,"OK")))))</f>
        <v/>
      </c>
      <c r="K10" s="52"/>
      <c r="L10" s="1"/>
      <c r="N10" s="47"/>
      <c r="O10" s="25">
        <f t="shared" si="0"/>
        <v>0</v>
      </c>
      <c r="P10" s="25" t="str">
        <f>IF($O10=0,"NG:ふりがな",0)</f>
        <v>NG:ふりがな</v>
      </c>
      <c r="Q10" s="25"/>
      <c r="R10" s="25"/>
      <c r="S10" s="25"/>
      <c r="T10" s="19"/>
      <c r="U10" s="19"/>
      <c r="V10" s="20"/>
    </row>
    <row r="11" spans="1:22" ht="24" customHeight="1" x14ac:dyDescent="0.15">
      <c r="A11" s="1"/>
      <c r="B11" s="8">
        <v>2</v>
      </c>
      <c r="C11" s="79"/>
      <c r="D11" s="80"/>
      <c r="E11" s="81"/>
      <c r="F11" s="86"/>
      <c r="G11" s="89"/>
      <c r="H11" s="90"/>
      <c r="I11" s="90"/>
      <c r="J11" s="78"/>
      <c r="K11" s="52"/>
      <c r="L11" s="1"/>
      <c r="N11" s="48" t="b">
        <f>AND($C10="",$C11="")</f>
        <v>1</v>
      </c>
      <c r="O11" s="25">
        <f t="shared" si="0"/>
        <v>0</v>
      </c>
      <c r="P11" s="25" t="str">
        <f>IF($O11=0,"NG:名前",0)</f>
        <v>NG:名前</v>
      </c>
      <c r="Q11" s="25">
        <f>IF(AND($F10&gt;=1,$F10&lt;=6),$F10,0)</f>
        <v>0</v>
      </c>
      <c r="R11" s="25" t="str">
        <f>IF(AND($Q11&gt;=1,$Q11&lt;=6),0,"NG:学年")</f>
        <v>NG:学年</v>
      </c>
      <c r="S11" s="25" t="str">
        <f t="shared" ref="S11:S23" si="2">IF(($B11*2)&gt;$P$4,"NG:空欄",0)</f>
        <v>NG:空欄</v>
      </c>
      <c r="T11" s="19" t="b">
        <f t="shared" ref="T11:T23" si="3">IF($N11,TRUE,($J10="OK"))</f>
        <v>1</v>
      </c>
      <c r="U11" s="19"/>
      <c r="V11" s="20"/>
    </row>
    <row r="12" spans="1:22" s="7" customFormat="1" ht="14.1" customHeight="1" x14ac:dyDescent="0.15">
      <c r="A12" s="5"/>
      <c r="B12" s="16" t="s">
        <v>1</v>
      </c>
      <c r="C12" s="82"/>
      <c r="D12" s="83"/>
      <c r="E12" s="84"/>
      <c r="F12" s="85"/>
      <c r="G12" s="87"/>
      <c r="H12" s="88"/>
      <c r="I12" s="88"/>
      <c r="J12" s="77" t="str">
        <f t="shared" ref="J12" si="4">IF($N13,"",IF($P12&lt;&gt;0,$P12,IF($P13&lt;&gt;0,$P13,IF($R13&lt;&gt;0,$R13,IF($S13&lt;&gt;0,$S13,"OK")))))</f>
        <v/>
      </c>
      <c r="K12" s="52"/>
      <c r="L12" s="1"/>
      <c r="N12" s="47"/>
      <c r="O12" s="25">
        <f t="shared" si="0"/>
        <v>0</v>
      </c>
      <c r="P12" s="25" t="str">
        <f>IF($O12=0,"NG:ふりがな",0)</f>
        <v>NG:ふりがな</v>
      </c>
      <c r="Q12" s="25"/>
      <c r="R12" s="25"/>
      <c r="S12" s="25"/>
      <c r="T12" s="19"/>
      <c r="U12" s="19"/>
      <c r="V12" s="20"/>
    </row>
    <row r="13" spans="1:22" ht="24" customHeight="1" x14ac:dyDescent="0.15">
      <c r="A13" s="1"/>
      <c r="B13" s="8">
        <v>3</v>
      </c>
      <c r="C13" s="79"/>
      <c r="D13" s="80"/>
      <c r="E13" s="81"/>
      <c r="F13" s="86"/>
      <c r="G13" s="89"/>
      <c r="H13" s="90"/>
      <c r="I13" s="90"/>
      <c r="J13" s="78"/>
      <c r="K13" s="52"/>
      <c r="L13" s="1"/>
      <c r="N13" s="48" t="b">
        <f>AND($C12="",$C13="")</f>
        <v>1</v>
      </c>
      <c r="O13" s="25">
        <f t="shared" si="0"/>
        <v>0</v>
      </c>
      <c r="P13" s="25" t="str">
        <f>IF($O13=0,"NG:名前",0)</f>
        <v>NG:名前</v>
      </c>
      <c r="Q13" s="25">
        <f>IF(AND($F12&gt;=1,$F12&lt;=6),$F12,0)</f>
        <v>0</v>
      </c>
      <c r="R13" s="25" t="str">
        <f>IF(AND($Q13&gt;=1,$Q13&lt;=6),0,"NG:学年")</f>
        <v>NG:学年</v>
      </c>
      <c r="S13" s="25" t="str">
        <f t="shared" si="2"/>
        <v>NG:空欄</v>
      </c>
      <c r="T13" s="19" t="b">
        <f t="shared" si="3"/>
        <v>1</v>
      </c>
      <c r="U13" s="19"/>
      <c r="V13" s="20"/>
    </row>
    <row r="14" spans="1:22" s="7" customFormat="1" ht="14.1" customHeight="1" x14ac:dyDescent="0.15">
      <c r="A14" s="5"/>
      <c r="B14" s="16" t="s">
        <v>1</v>
      </c>
      <c r="C14" s="82"/>
      <c r="D14" s="83"/>
      <c r="E14" s="84"/>
      <c r="F14" s="85"/>
      <c r="G14" s="87"/>
      <c r="H14" s="88"/>
      <c r="I14" s="88"/>
      <c r="J14" s="77" t="str">
        <f t="shared" ref="J14" si="5">IF($N15,"",IF($P14&lt;&gt;0,$P14,IF($P15&lt;&gt;0,$P15,IF($R15&lt;&gt;0,$R15,IF($S15&lt;&gt;0,$S15,"OK")))))</f>
        <v/>
      </c>
      <c r="K14" s="52"/>
      <c r="L14" s="1"/>
      <c r="N14" s="47"/>
      <c r="O14" s="25">
        <f t="shared" si="0"/>
        <v>0</v>
      </c>
      <c r="P14" s="25" t="str">
        <f>IF($O14=0,"NG:ふりがな",0)</f>
        <v>NG:ふりがな</v>
      </c>
      <c r="Q14" s="25"/>
      <c r="R14" s="25"/>
      <c r="S14" s="25"/>
      <c r="T14" s="19"/>
      <c r="U14" s="19"/>
      <c r="V14" s="20"/>
    </row>
    <row r="15" spans="1:22" ht="24" customHeight="1" x14ac:dyDescent="0.15">
      <c r="A15" s="1"/>
      <c r="B15" s="8">
        <v>4</v>
      </c>
      <c r="C15" s="79"/>
      <c r="D15" s="80"/>
      <c r="E15" s="81"/>
      <c r="F15" s="86"/>
      <c r="G15" s="89"/>
      <c r="H15" s="90"/>
      <c r="I15" s="90"/>
      <c r="J15" s="78"/>
      <c r="K15" s="52"/>
      <c r="L15" s="1"/>
      <c r="N15" s="48" t="b">
        <f>AND($C14="",$C15="")</f>
        <v>1</v>
      </c>
      <c r="O15" s="25">
        <f t="shared" si="0"/>
        <v>0</v>
      </c>
      <c r="P15" s="25" t="str">
        <f>IF($O15=0,"NG:名前",0)</f>
        <v>NG:名前</v>
      </c>
      <c r="Q15" s="25">
        <f>IF(AND($F14&gt;=1,$F14&lt;=6),$F14,0)</f>
        <v>0</v>
      </c>
      <c r="R15" s="25" t="str">
        <f>IF(AND($Q15&gt;=1,$Q15&lt;=6),0,"NG:学年")</f>
        <v>NG:学年</v>
      </c>
      <c r="S15" s="25" t="str">
        <f t="shared" si="2"/>
        <v>NG:空欄</v>
      </c>
      <c r="T15" s="19" t="b">
        <f t="shared" si="3"/>
        <v>1</v>
      </c>
      <c r="U15" s="19"/>
      <c r="V15" s="20"/>
    </row>
    <row r="16" spans="1:22" s="7" customFormat="1" ht="14.1" customHeight="1" x14ac:dyDescent="0.15">
      <c r="A16" s="5"/>
      <c r="B16" s="16" t="s">
        <v>1</v>
      </c>
      <c r="C16" s="82"/>
      <c r="D16" s="83"/>
      <c r="E16" s="84"/>
      <c r="F16" s="85"/>
      <c r="G16" s="87"/>
      <c r="H16" s="88"/>
      <c r="I16" s="88"/>
      <c r="J16" s="77" t="str">
        <f t="shared" ref="J16" si="6">IF($N17,"",IF($P16&lt;&gt;0,$P16,IF($P17&lt;&gt;0,$P17,IF($R17&lt;&gt;0,$R17,IF($S17&lt;&gt;0,$S17,"OK")))))</f>
        <v/>
      </c>
      <c r="K16" s="52"/>
      <c r="L16" s="1"/>
      <c r="N16" s="47"/>
      <c r="O16" s="25">
        <f t="shared" si="0"/>
        <v>0</v>
      </c>
      <c r="P16" s="25" t="str">
        <f>IF($O16=0,"NG:ふりがな",0)</f>
        <v>NG:ふりがな</v>
      </c>
      <c r="Q16" s="25"/>
      <c r="R16" s="25"/>
      <c r="S16" s="25"/>
      <c r="T16" s="19"/>
      <c r="U16" s="19"/>
      <c r="V16" s="20"/>
    </row>
    <row r="17" spans="1:22" ht="24" customHeight="1" x14ac:dyDescent="0.15">
      <c r="A17" s="1"/>
      <c r="B17" s="8">
        <v>5</v>
      </c>
      <c r="C17" s="79"/>
      <c r="D17" s="80"/>
      <c r="E17" s="81"/>
      <c r="F17" s="86"/>
      <c r="G17" s="89"/>
      <c r="H17" s="90"/>
      <c r="I17" s="90"/>
      <c r="J17" s="78"/>
      <c r="K17" s="52"/>
      <c r="L17" s="1"/>
      <c r="N17" s="48" t="b">
        <f>AND($C16="",$C17="")</f>
        <v>1</v>
      </c>
      <c r="O17" s="25">
        <f t="shared" si="0"/>
        <v>0</v>
      </c>
      <c r="P17" s="25" t="str">
        <f>IF($O17=0,"NG:名前",0)</f>
        <v>NG:名前</v>
      </c>
      <c r="Q17" s="25">
        <f>IF(AND($F16&gt;=1,$F16&lt;=6),$F16,0)</f>
        <v>0</v>
      </c>
      <c r="R17" s="25" t="str">
        <f>IF(AND($Q17&gt;=1,$Q17&lt;=6),0,"NG:学年")</f>
        <v>NG:学年</v>
      </c>
      <c r="S17" s="25" t="str">
        <f t="shared" si="2"/>
        <v>NG:空欄</v>
      </c>
      <c r="T17" s="19" t="b">
        <f t="shared" si="3"/>
        <v>1</v>
      </c>
      <c r="U17" s="19"/>
      <c r="V17" s="20"/>
    </row>
    <row r="18" spans="1:22" s="7" customFormat="1" ht="14.1" customHeight="1" x14ac:dyDescent="0.15">
      <c r="A18" s="5"/>
      <c r="B18" s="16" t="s">
        <v>1</v>
      </c>
      <c r="C18" s="82"/>
      <c r="D18" s="83"/>
      <c r="E18" s="84"/>
      <c r="F18" s="85"/>
      <c r="G18" s="87"/>
      <c r="H18" s="88"/>
      <c r="I18" s="88"/>
      <c r="J18" s="77" t="str">
        <f t="shared" ref="J18" si="7">IF($N19,"",IF($P18&lt;&gt;0,$P18,IF($P19&lt;&gt;0,$P19,IF($R19&lt;&gt;0,$R19,IF($S19&lt;&gt;0,$S19,"OK")))))</f>
        <v/>
      </c>
      <c r="K18" s="52"/>
      <c r="L18" s="1"/>
      <c r="N18" s="47"/>
      <c r="O18" s="25">
        <f t="shared" si="0"/>
        <v>0</v>
      </c>
      <c r="P18" s="25" t="str">
        <f>IF($O18=0,"NG:ふりがな",0)</f>
        <v>NG:ふりがな</v>
      </c>
      <c r="Q18" s="25"/>
      <c r="R18" s="25"/>
      <c r="S18" s="25"/>
      <c r="T18" s="19"/>
      <c r="U18" s="19"/>
      <c r="V18" s="20"/>
    </row>
    <row r="19" spans="1:22" ht="24" customHeight="1" x14ac:dyDescent="0.15">
      <c r="A19" s="1"/>
      <c r="B19" s="8">
        <v>6</v>
      </c>
      <c r="C19" s="79"/>
      <c r="D19" s="80"/>
      <c r="E19" s="81"/>
      <c r="F19" s="86"/>
      <c r="G19" s="89"/>
      <c r="H19" s="90"/>
      <c r="I19" s="90"/>
      <c r="J19" s="78"/>
      <c r="K19" s="52"/>
      <c r="L19" s="1"/>
      <c r="N19" s="48" t="b">
        <f>AND($C18="",$C19="")</f>
        <v>1</v>
      </c>
      <c r="O19" s="25">
        <f t="shared" si="0"/>
        <v>0</v>
      </c>
      <c r="P19" s="25" t="str">
        <f>IF($O19=0,"NG:名前",0)</f>
        <v>NG:名前</v>
      </c>
      <c r="Q19" s="25">
        <f>IF(AND($F18&gt;=1,$F18&lt;=6),$F18,0)</f>
        <v>0</v>
      </c>
      <c r="R19" s="25" t="str">
        <f>IF(AND($Q19&gt;=1,$Q19&lt;=6),0,"NG:学年")</f>
        <v>NG:学年</v>
      </c>
      <c r="S19" s="25" t="str">
        <f t="shared" si="2"/>
        <v>NG:空欄</v>
      </c>
      <c r="T19" s="19" t="b">
        <f t="shared" si="3"/>
        <v>1</v>
      </c>
      <c r="U19" s="19"/>
      <c r="V19" s="20"/>
    </row>
    <row r="20" spans="1:22" s="7" customFormat="1" ht="14.1" customHeight="1" x14ac:dyDescent="0.15">
      <c r="A20" s="5"/>
      <c r="B20" s="16" t="s">
        <v>1</v>
      </c>
      <c r="C20" s="82"/>
      <c r="D20" s="83"/>
      <c r="E20" s="84"/>
      <c r="F20" s="85"/>
      <c r="G20" s="87"/>
      <c r="H20" s="88"/>
      <c r="I20" s="88"/>
      <c r="J20" s="77" t="str">
        <f t="shared" ref="J20" si="8">IF($N21,"",IF($P20&lt;&gt;0,$P20,IF($P21&lt;&gt;0,$P21,IF($R21&lt;&gt;0,$R21,IF($S21&lt;&gt;0,$S21,"OK")))))</f>
        <v/>
      </c>
      <c r="K20" s="52"/>
      <c r="L20" s="1"/>
      <c r="N20" s="47"/>
      <c r="O20" s="25">
        <f t="shared" si="0"/>
        <v>0</v>
      </c>
      <c r="P20" s="25" t="str">
        <f>IF($O20=0,"NG:ふりがな",0)</f>
        <v>NG:ふりがな</v>
      </c>
      <c r="Q20" s="25"/>
      <c r="R20" s="25"/>
      <c r="S20" s="25"/>
      <c r="T20" s="19"/>
      <c r="U20" s="19"/>
      <c r="V20" s="20"/>
    </row>
    <row r="21" spans="1:22" ht="24" customHeight="1" x14ac:dyDescent="0.15">
      <c r="A21" s="1"/>
      <c r="B21" s="8">
        <v>7</v>
      </c>
      <c r="C21" s="79"/>
      <c r="D21" s="80"/>
      <c r="E21" s="81"/>
      <c r="F21" s="86"/>
      <c r="G21" s="89"/>
      <c r="H21" s="90"/>
      <c r="I21" s="90"/>
      <c r="J21" s="78"/>
      <c r="K21" s="52"/>
      <c r="L21" s="1"/>
      <c r="N21" s="48" t="b">
        <f>AND($C20="",$C21="")</f>
        <v>1</v>
      </c>
      <c r="O21" s="25">
        <f t="shared" si="0"/>
        <v>0</v>
      </c>
      <c r="P21" s="25" t="str">
        <f>IF($O21=0,"NG:名前",0)</f>
        <v>NG:名前</v>
      </c>
      <c r="Q21" s="25">
        <f>IF(AND($F20&gt;=1,$F20&lt;=6),$F20,0)</f>
        <v>0</v>
      </c>
      <c r="R21" s="25" t="str">
        <f>IF(AND($Q21&gt;=1,$Q21&lt;=6),0,"NG:学年")</f>
        <v>NG:学年</v>
      </c>
      <c r="S21" s="25" t="str">
        <f t="shared" si="2"/>
        <v>NG:空欄</v>
      </c>
      <c r="T21" s="19" t="b">
        <f t="shared" si="3"/>
        <v>1</v>
      </c>
      <c r="U21" s="19"/>
      <c r="V21" s="20"/>
    </row>
    <row r="22" spans="1:22" s="7" customFormat="1" ht="14.1" customHeight="1" x14ac:dyDescent="0.15">
      <c r="A22" s="5"/>
      <c r="B22" s="16" t="s">
        <v>1</v>
      </c>
      <c r="C22" s="82"/>
      <c r="D22" s="83"/>
      <c r="E22" s="84"/>
      <c r="F22" s="85"/>
      <c r="G22" s="87"/>
      <c r="H22" s="88"/>
      <c r="I22" s="88"/>
      <c r="J22" s="77" t="str">
        <f t="shared" ref="J22" si="9">IF($N23,"",IF($P22&lt;&gt;0,$P22,IF($P23&lt;&gt;0,$P23,IF($R23&lt;&gt;0,$R23,IF($S23&lt;&gt;0,$S23,"OK")))))</f>
        <v/>
      </c>
      <c r="K22" s="52"/>
      <c r="L22" s="1"/>
      <c r="N22" s="47"/>
      <c r="O22" s="25">
        <f t="shared" si="0"/>
        <v>0</v>
      </c>
      <c r="P22" s="25" t="str">
        <f>IF($O22=0,"NG:ふりがな",0)</f>
        <v>NG:ふりがな</v>
      </c>
      <c r="Q22" s="25"/>
      <c r="R22" s="25"/>
      <c r="S22" s="25"/>
      <c r="T22" s="19"/>
      <c r="U22" s="19"/>
      <c r="V22" s="20"/>
    </row>
    <row r="23" spans="1:22" ht="24" customHeight="1" x14ac:dyDescent="0.15">
      <c r="A23" s="1"/>
      <c r="B23" s="8">
        <v>8</v>
      </c>
      <c r="C23" s="79"/>
      <c r="D23" s="80"/>
      <c r="E23" s="81"/>
      <c r="F23" s="86"/>
      <c r="G23" s="89"/>
      <c r="H23" s="90"/>
      <c r="I23" s="90"/>
      <c r="J23" s="78"/>
      <c r="K23" s="52"/>
      <c r="L23" s="1"/>
      <c r="N23" s="48" t="b">
        <f>AND($C22="",$C23="")</f>
        <v>1</v>
      </c>
      <c r="O23" s="25">
        <f t="shared" si="0"/>
        <v>0</v>
      </c>
      <c r="P23" s="25" t="str">
        <f>IF($O23=0,"NG:名前",0)</f>
        <v>NG:名前</v>
      </c>
      <c r="Q23" s="25">
        <f>IF(AND($F22&gt;=1,$F22&lt;=6),$F22,0)</f>
        <v>0</v>
      </c>
      <c r="R23" s="25" t="str">
        <f>IF(AND($Q23&gt;=1,$Q23&lt;=6),0,"NG:学年")</f>
        <v>NG:学年</v>
      </c>
      <c r="S23" s="25" t="str">
        <f t="shared" si="2"/>
        <v>NG:空欄</v>
      </c>
      <c r="T23" s="19" t="b">
        <f t="shared" si="3"/>
        <v>1</v>
      </c>
      <c r="U23" s="19"/>
      <c r="V23" s="20"/>
    </row>
    <row r="24" spans="1:22" ht="21.95" customHeight="1" x14ac:dyDescent="0.15">
      <c r="A24" s="1"/>
      <c r="B24" s="54"/>
      <c r="C24" s="54"/>
      <c r="D24" s="54"/>
      <c r="E24" s="54"/>
      <c r="F24" s="54"/>
      <c r="G24" s="54"/>
      <c r="H24" s="54"/>
      <c r="I24" s="54"/>
      <c r="J24" s="55" t="str">
        <f>IF($S$24&lt;&gt;0,$S$24,"")</f>
        <v/>
      </c>
      <c r="K24" s="54"/>
      <c r="L24" s="1"/>
      <c r="N24" s="24"/>
      <c r="O24" s="24"/>
      <c r="P24" s="24"/>
      <c r="Q24" s="24"/>
      <c r="R24" s="24"/>
      <c r="S24" s="24">
        <f>IF(AND($N$4=FALSE,$P$4&gt;0,$P$4&lt;10),"NG:5人以上",0)</f>
        <v>0</v>
      </c>
      <c r="T24" s="19" t="b">
        <f>OR($N$4,$P$4&gt;=10)</f>
        <v>0</v>
      </c>
    </row>
    <row r="25" spans="1:22" ht="56.25" customHeight="1" x14ac:dyDescent="0.15">
      <c r="A25" s="1"/>
      <c r="B25" s="66" t="s">
        <v>44</v>
      </c>
      <c r="C25" s="66"/>
      <c r="D25" s="66"/>
      <c r="E25" s="66"/>
      <c r="F25" s="66"/>
      <c r="G25" s="66"/>
      <c r="H25" s="66"/>
      <c r="I25" s="66"/>
      <c r="J25" s="66"/>
      <c r="K25" s="66"/>
      <c r="L25" s="1"/>
      <c r="N25" s="24"/>
      <c r="O25" s="24"/>
      <c r="P25" s="24"/>
      <c r="Q25" s="24"/>
      <c r="R25" s="24"/>
      <c r="S25" s="24"/>
    </row>
    <row r="26" spans="1:22" ht="14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24"/>
      <c r="O26" s="24"/>
      <c r="P26" s="24"/>
      <c r="Q26" s="24"/>
      <c r="R26" s="24"/>
      <c r="S26" s="24"/>
    </row>
  </sheetData>
  <sheetProtection algorithmName="SHA-512" hashValue="/+UjhKvGKgaHsS4lgUtTKyF15McCy3hBjAD9tXAw5Vo5CPZy5H05iAKB0ARdpKLupuq4w02wt5gNy+WtID+nEQ==" saltValue="9wS6FY5WFbtCQza9jFvMNA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F4 H4 C8:I23">
    <cfRule type="expression" dxfId="39" priority="2" stopIfTrue="1">
      <formula>$H$4="男子"</formula>
    </cfRule>
    <cfRule type="expression" dxfId="38" priority="3" stopIfTrue="1">
      <formula>$H$4="女子"</formula>
    </cfRule>
  </conditionalFormatting>
  <conditionalFormatting sqref="J8:J23">
    <cfRule type="expression" dxfId="37" priority="4" stopIfTrue="1">
      <formula>$J8="OK"</formula>
    </cfRule>
    <cfRule type="expression" dxfId="36" priority="5" stopIfTrue="1">
      <formula>AND($J8&lt;&gt;"",$J8&lt;&gt;"OK")</formula>
    </cfRule>
  </conditionalFormatting>
  <conditionalFormatting sqref="J24">
    <cfRule type="expression" dxfId="35" priority="1">
      <formula>$J$24&lt;&gt;""</formula>
    </cfRule>
  </conditionalFormatting>
  <dataValidations count="3">
    <dataValidation type="list" showInputMessage="1" showErrorMessage="1" sqref="F4" xr:uid="{A0312905-6E81-4A91-921C-1A31B175F169}">
      <formula1>"　,Ａ,Ｂ,Ｃ,Ｄ,Ｅ,Ｆ,Ｇ,Ｈ,Ｉ,Ｊ,Ｋ,Ｌ,Ｍ,Ｎ"</formula1>
    </dataValidation>
    <dataValidation type="list" errorStyle="warning" allowBlank="1" showInputMessage="1" showErrorMessage="1" error="「男子」「女子」のどちらかを入れてください！" sqref="H4" xr:uid="{05DCE312-F510-491A-B8FE-AFC08030F266}">
      <formula1>"男子,女子"</formula1>
    </dataValidation>
    <dataValidation type="list" imeMode="disabled" allowBlank="1" showInputMessage="1" showErrorMessage="1" sqref="F8:F23" xr:uid="{1EFA77DC-6C77-4D80-85A3-9AC1FD15858F}">
      <formula1>"6,5,4,3,2,1"</formula1>
    </dataValidation>
  </dataValidation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7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3</xdr:row>
                    <xdr:rowOff>28575</xdr:rowOff>
                  </from>
                  <to>
                    <xdr:col>9</xdr:col>
                    <xdr:colOff>781050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A24C4-FEDB-472E-8922-B6EBABE71F1A}">
  <sheetPr codeName="Sheet19">
    <tabColor rgb="FFFFE1E1"/>
  </sheetPr>
  <dimension ref="A1:V26"/>
  <sheetViews>
    <sheetView zoomScaleNormal="100" workbookViewId="0">
      <selection activeCell="C9" sqref="C9:E9"/>
    </sheetView>
  </sheetViews>
  <sheetFormatPr defaultRowHeight="13.5" x14ac:dyDescent="0.1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19" hidden="1" customWidth="1"/>
    <col min="15" max="15" width="8.375" style="19" hidden="1" customWidth="1"/>
    <col min="16" max="16" width="3.625" style="19" hidden="1" customWidth="1"/>
    <col min="17" max="20" width="9" style="19" hidden="1" customWidth="1"/>
    <col min="21" max="21" width="9" style="20" customWidth="1"/>
    <col min="22" max="16384" width="9" style="2"/>
  </cols>
  <sheetData>
    <row r="1" spans="1:22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 x14ac:dyDescent="0.15">
      <c r="A2" s="1"/>
      <c r="B2" s="91" t="str">
        <f>申込書!$B$3 &amp; "　参加申込書"</f>
        <v>第３６回 医王山ＳＣ交歓小学生バドミントン大会　参加申込書</v>
      </c>
      <c r="C2" s="91"/>
      <c r="D2" s="91"/>
      <c r="E2" s="91"/>
      <c r="F2" s="91"/>
      <c r="G2" s="91"/>
      <c r="H2" s="91"/>
      <c r="I2" s="91"/>
      <c r="J2" s="91"/>
      <c r="K2" s="3"/>
      <c r="L2" s="1"/>
    </row>
    <row r="3" spans="1:22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24" customHeight="1" x14ac:dyDescent="0.15">
      <c r="A4" s="1"/>
      <c r="B4" s="73" t="s">
        <v>0</v>
      </c>
      <c r="C4" s="74"/>
      <c r="D4" s="75">
        <f>申込書!$C$7</f>
        <v>0</v>
      </c>
      <c r="E4" s="75"/>
      <c r="F4" s="26" t="s">
        <v>47</v>
      </c>
      <c r="G4" s="14"/>
      <c r="H4" s="30" t="s">
        <v>16</v>
      </c>
      <c r="I4" s="1"/>
      <c r="J4" s="1"/>
      <c r="K4" s="1"/>
      <c r="L4" s="1"/>
      <c r="N4" s="28" t="b">
        <v>0</v>
      </c>
      <c r="O4" s="24" t="b">
        <f>AND($T$9,$T$11,$T$13,$T$15,$T$17,$T$19,$T$21,$T$23,$T$24)</f>
        <v>0</v>
      </c>
      <c r="P4" s="28">
        <f>COUNTA(C8:E23)</f>
        <v>0</v>
      </c>
    </row>
    <row r="5" spans="1:22" ht="24" customHeight="1" x14ac:dyDescent="0.15">
      <c r="A5" s="1"/>
      <c r="B5" s="4"/>
      <c r="C5" s="33"/>
      <c r="D5" s="34"/>
      <c r="E5" s="34"/>
      <c r="F5" s="92" t="s">
        <v>38</v>
      </c>
      <c r="G5" s="92"/>
      <c r="H5" s="92"/>
      <c r="I5" s="92"/>
      <c r="J5" s="92"/>
      <c r="K5" s="92"/>
      <c r="L5" s="1"/>
      <c r="N5" s="24"/>
      <c r="O5" s="24"/>
      <c r="P5" s="24"/>
      <c r="Q5" s="24"/>
      <c r="R5" s="24"/>
      <c r="S5" s="24"/>
    </row>
    <row r="6" spans="1:22" ht="20.100000000000001" customHeight="1" x14ac:dyDescent="0.15">
      <c r="A6" s="1"/>
      <c r="B6" s="76" t="s">
        <v>2</v>
      </c>
      <c r="C6" s="76"/>
      <c r="D6" s="76"/>
      <c r="E6" s="76"/>
      <c r="F6" s="76"/>
      <c r="G6" s="76"/>
      <c r="H6" s="76"/>
      <c r="I6" s="76"/>
      <c r="J6" s="76"/>
      <c r="K6" s="50"/>
      <c r="L6" s="1"/>
      <c r="N6" s="24"/>
      <c r="O6" s="24"/>
      <c r="P6" s="24"/>
      <c r="Q6" s="24"/>
      <c r="R6" s="24"/>
      <c r="S6" s="24"/>
    </row>
    <row r="7" spans="1:22" s="7" customFormat="1" ht="20.100000000000001" customHeight="1" x14ac:dyDescent="0.15">
      <c r="A7" s="5"/>
      <c r="B7" s="15"/>
      <c r="C7" s="67" t="s">
        <v>11</v>
      </c>
      <c r="D7" s="68"/>
      <c r="E7" s="69"/>
      <c r="F7" s="15" t="s">
        <v>13</v>
      </c>
      <c r="G7" s="70" t="s">
        <v>14</v>
      </c>
      <c r="H7" s="71"/>
      <c r="I7" s="72"/>
      <c r="J7" s="11" t="s">
        <v>9</v>
      </c>
      <c r="K7" s="51"/>
      <c r="L7" s="1"/>
      <c r="O7" s="24"/>
      <c r="P7" s="24"/>
      <c r="Q7" s="24"/>
      <c r="R7" s="24"/>
      <c r="S7" s="24"/>
      <c r="T7" s="19"/>
      <c r="U7" s="19"/>
      <c r="V7" s="20"/>
    </row>
    <row r="8" spans="1:22" s="7" customFormat="1" ht="14.1" customHeight="1" x14ac:dyDescent="0.15">
      <c r="A8" s="5"/>
      <c r="B8" s="16" t="s">
        <v>1</v>
      </c>
      <c r="C8" s="82"/>
      <c r="D8" s="83"/>
      <c r="E8" s="84"/>
      <c r="F8" s="85"/>
      <c r="G8" s="87"/>
      <c r="H8" s="88"/>
      <c r="I8" s="88"/>
      <c r="J8" s="77" t="str">
        <f>IF($N9,"",IF($P8&lt;&gt;0,$P8,IF($P9&lt;&gt;0,$P9,IF($R9&lt;&gt;0,$R9,IF($S9&lt;&gt;0,$S9,"OK")))))</f>
        <v/>
      </c>
      <c r="K8" s="52"/>
      <c r="L8" s="1"/>
      <c r="N8" s="47"/>
      <c r="O8" s="25">
        <f>IFERROR(FIND(" ",C8),0)+IFERROR(FIND("　",C8),0)</f>
        <v>0</v>
      </c>
      <c r="P8" s="25" t="str">
        <f>IF($O8=0,"NG:ふりがな",0)</f>
        <v>NG:ふりがな</v>
      </c>
      <c r="Q8" s="25"/>
      <c r="R8" s="25"/>
      <c r="S8" s="25"/>
      <c r="T8" s="19"/>
      <c r="U8" s="19"/>
      <c r="V8" s="20"/>
    </row>
    <row r="9" spans="1:22" ht="24" customHeight="1" x14ac:dyDescent="0.15">
      <c r="A9" s="1"/>
      <c r="B9" s="8">
        <v>1</v>
      </c>
      <c r="C9" s="79"/>
      <c r="D9" s="80"/>
      <c r="E9" s="81"/>
      <c r="F9" s="86"/>
      <c r="G9" s="89"/>
      <c r="H9" s="90"/>
      <c r="I9" s="90"/>
      <c r="J9" s="78"/>
      <c r="K9" s="52"/>
      <c r="L9" s="1"/>
      <c r="N9" s="48" t="b">
        <f>AND($C8="",$C9="")</f>
        <v>1</v>
      </c>
      <c r="O9" s="25">
        <f t="shared" ref="O9:O23" si="0">IFERROR(FIND(" ",C9),0)+IFERROR(FIND("　",C9),0)</f>
        <v>0</v>
      </c>
      <c r="P9" s="25" t="str">
        <f>IF($O9=0,"NG:名前",0)</f>
        <v>NG:名前</v>
      </c>
      <c r="Q9" s="25">
        <f>IF(AND($F8&gt;=1,$F8&lt;=6),$F8,0)</f>
        <v>0</v>
      </c>
      <c r="R9" s="25" t="str">
        <f>IF(AND($Q9&gt;=1,$Q9&lt;=6),0,"NG:学年")</f>
        <v>NG:学年</v>
      </c>
      <c r="S9" s="25" t="str">
        <f>IF(($B9*2)&gt;$P$4,"NG:空欄",0)</f>
        <v>NG:空欄</v>
      </c>
      <c r="T9" s="19" t="b">
        <f>IF($N9,TRUE,($J8="OK"))</f>
        <v>1</v>
      </c>
      <c r="U9" s="19"/>
      <c r="V9" s="20"/>
    </row>
    <row r="10" spans="1:22" s="7" customFormat="1" ht="14.1" customHeight="1" x14ac:dyDescent="0.15">
      <c r="A10" s="5"/>
      <c r="B10" s="16" t="s">
        <v>1</v>
      </c>
      <c r="C10" s="82"/>
      <c r="D10" s="83"/>
      <c r="E10" s="84"/>
      <c r="F10" s="85"/>
      <c r="G10" s="87"/>
      <c r="H10" s="88"/>
      <c r="I10" s="88"/>
      <c r="J10" s="77" t="str">
        <f t="shared" ref="J10" si="1">IF($N11,"",IF($P10&lt;&gt;0,$P10,IF($P11&lt;&gt;0,$P11,IF($R11&lt;&gt;0,$R11,IF($S11&lt;&gt;0,$S11,"OK")))))</f>
        <v/>
      </c>
      <c r="K10" s="52"/>
      <c r="L10" s="1"/>
      <c r="N10" s="47"/>
      <c r="O10" s="25">
        <f t="shared" si="0"/>
        <v>0</v>
      </c>
      <c r="P10" s="25" t="str">
        <f>IF($O10=0,"NG:ふりがな",0)</f>
        <v>NG:ふりがな</v>
      </c>
      <c r="Q10" s="25"/>
      <c r="R10" s="25"/>
      <c r="S10" s="25"/>
      <c r="T10" s="19"/>
      <c r="U10" s="19"/>
      <c r="V10" s="20"/>
    </row>
    <row r="11" spans="1:22" ht="24" customHeight="1" x14ac:dyDescent="0.15">
      <c r="A11" s="1"/>
      <c r="B11" s="8">
        <v>2</v>
      </c>
      <c r="C11" s="79"/>
      <c r="D11" s="80"/>
      <c r="E11" s="81"/>
      <c r="F11" s="86"/>
      <c r="G11" s="89"/>
      <c r="H11" s="90"/>
      <c r="I11" s="90"/>
      <c r="J11" s="78"/>
      <c r="K11" s="52"/>
      <c r="L11" s="1"/>
      <c r="N11" s="48" t="b">
        <f>AND($C10="",$C11="")</f>
        <v>1</v>
      </c>
      <c r="O11" s="25">
        <f t="shared" si="0"/>
        <v>0</v>
      </c>
      <c r="P11" s="25" t="str">
        <f>IF($O11=0,"NG:名前",0)</f>
        <v>NG:名前</v>
      </c>
      <c r="Q11" s="25">
        <f>IF(AND($F10&gt;=1,$F10&lt;=6),$F10,0)</f>
        <v>0</v>
      </c>
      <c r="R11" s="25" t="str">
        <f>IF(AND($Q11&gt;=1,$Q11&lt;=6),0,"NG:学年")</f>
        <v>NG:学年</v>
      </c>
      <c r="S11" s="25" t="str">
        <f t="shared" ref="S11:S23" si="2">IF(($B11*2)&gt;$P$4,"NG:空欄",0)</f>
        <v>NG:空欄</v>
      </c>
      <c r="T11" s="19" t="b">
        <f t="shared" ref="T11:T23" si="3">IF($N11,TRUE,($J10="OK"))</f>
        <v>1</v>
      </c>
      <c r="U11" s="19"/>
      <c r="V11" s="20"/>
    </row>
    <row r="12" spans="1:22" s="7" customFormat="1" ht="14.1" customHeight="1" x14ac:dyDescent="0.15">
      <c r="A12" s="5"/>
      <c r="B12" s="16" t="s">
        <v>1</v>
      </c>
      <c r="C12" s="82"/>
      <c r="D12" s="83"/>
      <c r="E12" s="84"/>
      <c r="F12" s="85"/>
      <c r="G12" s="87"/>
      <c r="H12" s="88"/>
      <c r="I12" s="88"/>
      <c r="J12" s="77" t="str">
        <f t="shared" ref="J12" si="4">IF($N13,"",IF($P12&lt;&gt;0,$P12,IF($P13&lt;&gt;0,$P13,IF($R13&lt;&gt;0,$R13,IF($S13&lt;&gt;0,$S13,"OK")))))</f>
        <v/>
      </c>
      <c r="K12" s="52"/>
      <c r="L12" s="1"/>
      <c r="N12" s="47"/>
      <c r="O12" s="25">
        <f t="shared" si="0"/>
        <v>0</v>
      </c>
      <c r="P12" s="25" t="str">
        <f>IF($O12=0,"NG:ふりがな",0)</f>
        <v>NG:ふりがな</v>
      </c>
      <c r="Q12" s="25"/>
      <c r="R12" s="25"/>
      <c r="S12" s="25"/>
      <c r="T12" s="19"/>
      <c r="U12" s="19"/>
      <c r="V12" s="20"/>
    </row>
    <row r="13" spans="1:22" ht="24" customHeight="1" x14ac:dyDescent="0.15">
      <c r="A13" s="1"/>
      <c r="B13" s="8">
        <v>3</v>
      </c>
      <c r="C13" s="79"/>
      <c r="D13" s="80"/>
      <c r="E13" s="81"/>
      <c r="F13" s="86"/>
      <c r="G13" s="89"/>
      <c r="H13" s="90"/>
      <c r="I13" s="90"/>
      <c r="J13" s="78"/>
      <c r="K13" s="52"/>
      <c r="L13" s="1"/>
      <c r="N13" s="48" t="b">
        <f>AND($C12="",$C13="")</f>
        <v>1</v>
      </c>
      <c r="O13" s="25">
        <f t="shared" si="0"/>
        <v>0</v>
      </c>
      <c r="P13" s="25" t="str">
        <f>IF($O13=0,"NG:名前",0)</f>
        <v>NG:名前</v>
      </c>
      <c r="Q13" s="25">
        <f>IF(AND($F12&gt;=1,$F12&lt;=6),$F12,0)</f>
        <v>0</v>
      </c>
      <c r="R13" s="25" t="str">
        <f>IF(AND($Q13&gt;=1,$Q13&lt;=6),0,"NG:学年")</f>
        <v>NG:学年</v>
      </c>
      <c r="S13" s="25" t="str">
        <f t="shared" si="2"/>
        <v>NG:空欄</v>
      </c>
      <c r="T13" s="19" t="b">
        <f t="shared" si="3"/>
        <v>1</v>
      </c>
      <c r="U13" s="19"/>
      <c r="V13" s="20"/>
    </row>
    <row r="14" spans="1:22" s="7" customFormat="1" ht="14.1" customHeight="1" x14ac:dyDescent="0.15">
      <c r="A14" s="5"/>
      <c r="B14" s="16" t="s">
        <v>1</v>
      </c>
      <c r="C14" s="82"/>
      <c r="D14" s="83"/>
      <c r="E14" s="84"/>
      <c r="F14" s="85"/>
      <c r="G14" s="87"/>
      <c r="H14" s="88"/>
      <c r="I14" s="88"/>
      <c r="J14" s="77" t="str">
        <f t="shared" ref="J14" si="5">IF($N15,"",IF($P14&lt;&gt;0,$P14,IF($P15&lt;&gt;0,$P15,IF($R15&lt;&gt;0,$R15,IF($S15&lt;&gt;0,$S15,"OK")))))</f>
        <v/>
      </c>
      <c r="K14" s="52"/>
      <c r="L14" s="1"/>
      <c r="N14" s="47"/>
      <c r="O14" s="25">
        <f t="shared" si="0"/>
        <v>0</v>
      </c>
      <c r="P14" s="25" t="str">
        <f>IF($O14=0,"NG:ふりがな",0)</f>
        <v>NG:ふりがな</v>
      </c>
      <c r="Q14" s="25"/>
      <c r="R14" s="25"/>
      <c r="S14" s="25"/>
      <c r="T14" s="19"/>
      <c r="U14" s="19"/>
      <c r="V14" s="20"/>
    </row>
    <row r="15" spans="1:22" ht="24" customHeight="1" x14ac:dyDescent="0.15">
      <c r="A15" s="1"/>
      <c r="B15" s="8">
        <v>4</v>
      </c>
      <c r="C15" s="79"/>
      <c r="D15" s="80"/>
      <c r="E15" s="81"/>
      <c r="F15" s="86"/>
      <c r="G15" s="89"/>
      <c r="H15" s="90"/>
      <c r="I15" s="90"/>
      <c r="J15" s="78"/>
      <c r="K15" s="52"/>
      <c r="L15" s="1"/>
      <c r="N15" s="48" t="b">
        <f>AND($C14="",$C15="")</f>
        <v>1</v>
      </c>
      <c r="O15" s="25">
        <f t="shared" si="0"/>
        <v>0</v>
      </c>
      <c r="P15" s="25" t="str">
        <f>IF($O15=0,"NG:名前",0)</f>
        <v>NG:名前</v>
      </c>
      <c r="Q15" s="25">
        <f>IF(AND($F14&gt;=1,$F14&lt;=6),$F14,0)</f>
        <v>0</v>
      </c>
      <c r="R15" s="25" t="str">
        <f>IF(AND($Q15&gt;=1,$Q15&lt;=6),0,"NG:学年")</f>
        <v>NG:学年</v>
      </c>
      <c r="S15" s="25" t="str">
        <f t="shared" si="2"/>
        <v>NG:空欄</v>
      </c>
      <c r="T15" s="19" t="b">
        <f t="shared" si="3"/>
        <v>1</v>
      </c>
      <c r="U15" s="19"/>
      <c r="V15" s="20"/>
    </row>
    <row r="16" spans="1:22" s="7" customFormat="1" ht="14.1" customHeight="1" x14ac:dyDescent="0.15">
      <c r="A16" s="5"/>
      <c r="B16" s="16" t="s">
        <v>1</v>
      </c>
      <c r="C16" s="82"/>
      <c r="D16" s="83"/>
      <c r="E16" s="84"/>
      <c r="F16" s="85"/>
      <c r="G16" s="87"/>
      <c r="H16" s="88"/>
      <c r="I16" s="88"/>
      <c r="J16" s="77" t="str">
        <f t="shared" ref="J16" si="6">IF($N17,"",IF($P16&lt;&gt;0,$P16,IF($P17&lt;&gt;0,$P17,IF($R17&lt;&gt;0,$R17,IF($S17&lt;&gt;0,$S17,"OK")))))</f>
        <v/>
      </c>
      <c r="K16" s="52"/>
      <c r="L16" s="1"/>
      <c r="N16" s="47"/>
      <c r="O16" s="25">
        <f t="shared" si="0"/>
        <v>0</v>
      </c>
      <c r="P16" s="25" t="str">
        <f>IF($O16=0,"NG:ふりがな",0)</f>
        <v>NG:ふりがな</v>
      </c>
      <c r="Q16" s="25"/>
      <c r="R16" s="25"/>
      <c r="S16" s="25"/>
      <c r="T16" s="19"/>
      <c r="U16" s="19"/>
      <c r="V16" s="20"/>
    </row>
    <row r="17" spans="1:22" ht="24" customHeight="1" x14ac:dyDescent="0.15">
      <c r="A17" s="1"/>
      <c r="B17" s="8">
        <v>5</v>
      </c>
      <c r="C17" s="79"/>
      <c r="D17" s="80"/>
      <c r="E17" s="81"/>
      <c r="F17" s="86"/>
      <c r="G17" s="89"/>
      <c r="H17" s="90"/>
      <c r="I17" s="90"/>
      <c r="J17" s="78"/>
      <c r="K17" s="52"/>
      <c r="L17" s="1"/>
      <c r="N17" s="48" t="b">
        <f>AND($C16="",$C17="")</f>
        <v>1</v>
      </c>
      <c r="O17" s="25">
        <f t="shared" si="0"/>
        <v>0</v>
      </c>
      <c r="P17" s="25" t="str">
        <f>IF($O17=0,"NG:名前",0)</f>
        <v>NG:名前</v>
      </c>
      <c r="Q17" s="25">
        <f>IF(AND($F16&gt;=1,$F16&lt;=6),$F16,0)</f>
        <v>0</v>
      </c>
      <c r="R17" s="25" t="str">
        <f>IF(AND($Q17&gt;=1,$Q17&lt;=6),0,"NG:学年")</f>
        <v>NG:学年</v>
      </c>
      <c r="S17" s="25" t="str">
        <f t="shared" si="2"/>
        <v>NG:空欄</v>
      </c>
      <c r="T17" s="19" t="b">
        <f t="shared" si="3"/>
        <v>1</v>
      </c>
      <c r="U17" s="19"/>
      <c r="V17" s="20"/>
    </row>
    <row r="18" spans="1:22" s="7" customFormat="1" ht="14.1" customHeight="1" x14ac:dyDescent="0.15">
      <c r="A18" s="5"/>
      <c r="B18" s="16" t="s">
        <v>1</v>
      </c>
      <c r="C18" s="82"/>
      <c r="D18" s="83"/>
      <c r="E18" s="84"/>
      <c r="F18" s="85"/>
      <c r="G18" s="87"/>
      <c r="H18" s="88"/>
      <c r="I18" s="88"/>
      <c r="J18" s="77" t="str">
        <f t="shared" ref="J18" si="7">IF($N19,"",IF($P18&lt;&gt;0,$P18,IF($P19&lt;&gt;0,$P19,IF($R19&lt;&gt;0,$R19,IF($S19&lt;&gt;0,$S19,"OK")))))</f>
        <v/>
      </c>
      <c r="K18" s="52"/>
      <c r="L18" s="1"/>
      <c r="N18" s="47"/>
      <c r="O18" s="25">
        <f t="shared" si="0"/>
        <v>0</v>
      </c>
      <c r="P18" s="25" t="str">
        <f>IF($O18=0,"NG:ふりがな",0)</f>
        <v>NG:ふりがな</v>
      </c>
      <c r="Q18" s="25"/>
      <c r="R18" s="25"/>
      <c r="S18" s="25"/>
      <c r="T18" s="19"/>
      <c r="U18" s="19"/>
      <c r="V18" s="20"/>
    </row>
    <row r="19" spans="1:22" ht="24" customHeight="1" x14ac:dyDescent="0.15">
      <c r="A19" s="1"/>
      <c r="B19" s="8">
        <v>6</v>
      </c>
      <c r="C19" s="79"/>
      <c r="D19" s="80"/>
      <c r="E19" s="81"/>
      <c r="F19" s="86"/>
      <c r="G19" s="89"/>
      <c r="H19" s="90"/>
      <c r="I19" s="90"/>
      <c r="J19" s="78"/>
      <c r="K19" s="52"/>
      <c r="L19" s="1"/>
      <c r="N19" s="48" t="b">
        <f>AND($C18="",$C19="")</f>
        <v>1</v>
      </c>
      <c r="O19" s="25">
        <f t="shared" si="0"/>
        <v>0</v>
      </c>
      <c r="P19" s="25" t="str">
        <f>IF($O19=0,"NG:名前",0)</f>
        <v>NG:名前</v>
      </c>
      <c r="Q19" s="25">
        <f>IF(AND($F18&gt;=1,$F18&lt;=6),$F18,0)</f>
        <v>0</v>
      </c>
      <c r="R19" s="25" t="str">
        <f>IF(AND($Q19&gt;=1,$Q19&lt;=6),0,"NG:学年")</f>
        <v>NG:学年</v>
      </c>
      <c r="S19" s="25" t="str">
        <f t="shared" si="2"/>
        <v>NG:空欄</v>
      </c>
      <c r="T19" s="19" t="b">
        <f t="shared" si="3"/>
        <v>1</v>
      </c>
      <c r="U19" s="19"/>
      <c r="V19" s="20"/>
    </row>
    <row r="20" spans="1:22" s="7" customFormat="1" ht="14.1" customHeight="1" x14ac:dyDescent="0.15">
      <c r="A20" s="5"/>
      <c r="B20" s="16" t="s">
        <v>1</v>
      </c>
      <c r="C20" s="82"/>
      <c r="D20" s="83"/>
      <c r="E20" s="84"/>
      <c r="F20" s="85"/>
      <c r="G20" s="87"/>
      <c r="H20" s="88"/>
      <c r="I20" s="88"/>
      <c r="J20" s="77" t="str">
        <f t="shared" ref="J20" si="8">IF($N21,"",IF($P20&lt;&gt;0,$P20,IF($P21&lt;&gt;0,$P21,IF($R21&lt;&gt;0,$R21,IF($S21&lt;&gt;0,$S21,"OK")))))</f>
        <v/>
      </c>
      <c r="K20" s="52"/>
      <c r="L20" s="1"/>
      <c r="N20" s="47"/>
      <c r="O20" s="25">
        <f t="shared" si="0"/>
        <v>0</v>
      </c>
      <c r="P20" s="25" t="str">
        <f>IF($O20=0,"NG:ふりがな",0)</f>
        <v>NG:ふりがな</v>
      </c>
      <c r="Q20" s="25"/>
      <c r="R20" s="25"/>
      <c r="S20" s="25"/>
      <c r="T20" s="19"/>
      <c r="U20" s="19"/>
      <c r="V20" s="20"/>
    </row>
    <row r="21" spans="1:22" ht="24" customHeight="1" x14ac:dyDescent="0.15">
      <c r="A21" s="1"/>
      <c r="B21" s="8">
        <v>7</v>
      </c>
      <c r="C21" s="79"/>
      <c r="D21" s="80"/>
      <c r="E21" s="81"/>
      <c r="F21" s="86"/>
      <c r="G21" s="89"/>
      <c r="H21" s="90"/>
      <c r="I21" s="90"/>
      <c r="J21" s="78"/>
      <c r="K21" s="52"/>
      <c r="L21" s="1"/>
      <c r="N21" s="48" t="b">
        <f>AND($C20="",$C21="")</f>
        <v>1</v>
      </c>
      <c r="O21" s="25">
        <f t="shared" si="0"/>
        <v>0</v>
      </c>
      <c r="P21" s="25" t="str">
        <f>IF($O21=0,"NG:名前",0)</f>
        <v>NG:名前</v>
      </c>
      <c r="Q21" s="25">
        <f>IF(AND($F20&gt;=1,$F20&lt;=6),$F20,0)</f>
        <v>0</v>
      </c>
      <c r="R21" s="25" t="str">
        <f>IF(AND($Q21&gt;=1,$Q21&lt;=6),0,"NG:学年")</f>
        <v>NG:学年</v>
      </c>
      <c r="S21" s="25" t="str">
        <f t="shared" si="2"/>
        <v>NG:空欄</v>
      </c>
      <c r="T21" s="19" t="b">
        <f t="shared" si="3"/>
        <v>1</v>
      </c>
      <c r="U21" s="19"/>
      <c r="V21" s="20"/>
    </row>
    <row r="22" spans="1:22" s="7" customFormat="1" ht="14.1" customHeight="1" x14ac:dyDescent="0.15">
      <c r="A22" s="5"/>
      <c r="B22" s="16" t="s">
        <v>1</v>
      </c>
      <c r="C22" s="82"/>
      <c r="D22" s="83"/>
      <c r="E22" s="84"/>
      <c r="F22" s="85"/>
      <c r="G22" s="87"/>
      <c r="H22" s="88"/>
      <c r="I22" s="88"/>
      <c r="J22" s="77" t="str">
        <f t="shared" ref="J22" si="9">IF($N23,"",IF($P22&lt;&gt;0,$P22,IF($P23&lt;&gt;0,$P23,IF($R23&lt;&gt;0,$R23,IF($S23&lt;&gt;0,$S23,"OK")))))</f>
        <v/>
      </c>
      <c r="K22" s="52"/>
      <c r="L22" s="1"/>
      <c r="N22" s="47"/>
      <c r="O22" s="25">
        <f t="shared" si="0"/>
        <v>0</v>
      </c>
      <c r="P22" s="25" t="str">
        <f>IF($O22=0,"NG:ふりがな",0)</f>
        <v>NG:ふりがな</v>
      </c>
      <c r="Q22" s="25"/>
      <c r="R22" s="25"/>
      <c r="S22" s="25"/>
      <c r="T22" s="19"/>
      <c r="U22" s="19"/>
      <c r="V22" s="20"/>
    </row>
    <row r="23" spans="1:22" ht="24" customHeight="1" x14ac:dyDescent="0.15">
      <c r="A23" s="1"/>
      <c r="B23" s="8">
        <v>8</v>
      </c>
      <c r="C23" s="79"/>
      <c r="D23" s="80"/>
      <c r="E23" s="81"/>
      <c r="F23" s="86"/>
      <c r="G23" s="89"/>
      <c r="H23" s="90"/>
      <c r="I23" s="90"/>
      <c r="J23" s="78"/>
      <c r="K23" s="52"/>
      <c r="L23" s="1"/>
      <c r="N23" s="48" t="b">
        <f>AND($C22="",$C23="")</f>
        <v>1</v>
      </c>
      <c r="O23" s="25">
        <f t="shared" si="0"/>
        <v>0</v>
      </c>
      <c r="P23" s="25" t="str">
        <f>IF($O23=0,"NG:名前",0)</f>
        <v>NG:名前</v>
      </c>
      <c r="Q23" s="25">
        <f>IF(AND($F22&gt;=1,$F22&lt;=6),$F22,0)</f>
        <v>0</v>
      </c>
      <c r="R23" s="25" t="str">
        <f>IF(AND($Q23&gt;=1,$Q23&lt;=6),0,"NG:学年")</f>
        <v>NG:学年</v>
      </c>
      <c r="S23" s="25" t="str">
        <f t="shared" si="2"/>
        <v>NG:空欄</v>
      </c>
      <c r="T23" s="19" t="b">
        <f t="shared" si="3"/>
        <v>1</v>
      </c>
      <c r="U23" s="19"/>
      <c r="V23" s="20"/>
    </row>
    <row r="24" spans="1:22" ht="21.95" customHeight="1" x14ac:dyDescent="0.15">
      <c r="A24" s="1"/>
      <c r="B24" s="54"/>
      <c r="C24" s="54"/>
      <c r="D24" s="54"/>
      <c r="E24" s="54"/>
      <c r="F24" s="54"/>
      <c r="G24" s="54"/>
      <c r="H24" s="54"/>
      <c r="I24" s="54"/>
      <c r="J24" s="55" t="str">
        <f>IF($S$24&lt;&gt;0,$S$24,"")</f>
        <v/>
      </c>
      <c r="K24" s="54"/>
      <c r="L24" s="1"/>
      <c r="N24" s="24"/>
      <c r="O24" s="24"/>
      <c r="P24" s="24"/>
      <c r="Q24" s="24"/>
      <c r="R24" s="24"/>
      <c r="S24" s="24">
        <f>IF(AND($N$4=FALSE,$P$4&gt;0,$P$4&lt;10),"NG:5人以上",0)</f>
        <v>0</v>
      </c>
      <c r="T24" s="19" t="b">
        <f>OR($N$4,$P$4&gt;=10)</f>
        <v>0</v>
      </c>
    </row>
    <row r="25" spans="1:22" ht="56.25" customHeight="1" x14ac:dyDescent="0.15">
      <c r="A25" s="1"/>
      <c r="B25" s="66" t="s">
        <v>44</v>
      </c>
      <c r="C25" s="66"/>
      <c r="D25" s="66"/>
      <c r="E25" s="66"/>
      <c r="F25" s="66"/>
      <c r="G25" s="66"/>
      <c r="H25" s="66"/>
      <c r="I25" s="66"/>
      <c r="J25" s="66"/>
      <c r="K25" s="66"/>
      <c r="L25" s="1"/>
      <c r="N25" s="24"/>
      <c r="O25" s="24"/>
      <c r="P25" s="24"/>
      <c r="Q25" s="24"/>
      <c r="R25" s="24"/>
      <c r="S25" s="24"/>
    </row>
    <row r="26" spans="1:22" ht="14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24"/>
      <c r="O26" s="24"/>
      <c r="P26" s="24"/>
      <c r="Q26" s="24"/>
      <c r="R26" s="24"/>
      <c r="S26" s="24"/>
    </row>
  </sheetData>
  <sheetProtection algorithmName="SHA-512" hashValue="z06Psd21jA6987vPqRn6oiiZK9Fvk0sZ+dbWuSBHlrjaIiSvLdr0UbFg42mckUU1A4riKToXQdOcl7j5s4CxMw==" saltValue="VucNFvnKzajDPTmov5KVgw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F4 H4 C8:I23">
    <cfRule type="expression" dxfId="34" priority="2" stopIfTrue="1">
      <formula>$H$4="男子"</formula>
    </cfRule>
    <cfRule type="expression" dxfId="33" priority="3" stopIfTrue="1">
      <formula>$H$4="女子"</formula>
    </cfRule>
  </conditionalFormatting>
  <conditionalFormatting sqref="J8:J23">
    <cfRule type="expression" dxfId="32" priority="4" stopIfTrue="1">
      <formula>$J8="OK"</formula>
    </cfRule>
    <cfRule type="expression" dxfId="31" priority="5" stopIfTrue="1">
      <formula>AND($J8&lt;&gt;"",$J8&lt;&gt;"OK")</formula>
    </cfRule>
  </conditionalFormatting>
  <conditionalFormatting sqref="J24">
    <cfRule type="expression" dxfId="30" priority="1">
      <formula>$J$24&lt;&gt;""</formula>
    </cfRule>
  </conditionalFormatting>
  <dataValidations count="3">
    <dataValidation type="list" imeMode="disabled" allowBlank="1" showInputMessage="1" showErrorMessage="1" sqref="F8:F23" xr:uid="{466F4270-A730-4355-8FB6-0D60DB06457F}">
      <formula1>"6,5,4,3,2,1"</formula1>
    </dataValidation>
    <dataValidation type="list" errorStyle="warning" allowBlank="1" showInputMessage="1" showErrorMessage="1" error="「男子」「女子」のどちらかを入れてください！" sqref="H4" xr:uid="{B5333E20-29D7-4E97-AC51-73236329B439}">
      <formula1>"男子,女子"</formula1>
    </dataValidation>
    <dataValidation type="list" showInputMessage="1" showErrorMessage="1" sqref="F4" xr:uid="{96AA1088-5609-484C-A092-E51B8842CEF1}">
      <formula1>"　,Ａ,Ｂ,Ｃ,Ｄ,Ｅ,Ｆ,Ｇ,Ｈ,Ｉ,Ｊ,Ｋ,Ｌ,Ｍ,Ｎ"</formula1>
    </dataValidation>
  </dataValidation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1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3</xdr:row>
                    <xdr:rowOff>28575</xdr:rowOff>
                  </from>
                  <to>
                    <xdr:col>9</xdr:col>
                    <xdr:colOff>781050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26534-F197-4AC8-8D4B-26AE7BE15980}">
  <sheetPr codeName="Sheet20">
    <tabColor rgb="FFFFE1E1"/>
  </sheetPr>
  <dimension ref="A1:V26"/>
  <sheetViews>
    <sheetView zoomScaleNormal="100" workbookViewId="0">
      <selection activeCell="C9" sqref="C9:E9"/>
    </sheetView>
  </sheetViews>
  <sheetFormatPr defaultRowHeight="13.5" x14ac:dyDescent="0.1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19" hidden="1" customWidth="1"/>
    <col min="15" max="15" width="8.375" style="19" hidden="1" customWidth="1"/>
    <col min="16" max="16" width="3.625" style="19" hidden="1" customWidth="1"/>
    <col min="17" max="20" width="9" style="19" hidden="1" customWidth="1"/>
    <col min="21" max="21" width="9" style="20" customWidth="1"/>
    <col min="22" max="16384" width="9" style="2"/>
  </cols>
  <sheetData>
    <row r="1" spans="1:22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 x14ac:dyDescent="0.15">
      <c r="A2" s="1"/>
      <c r="B2" s="91" t="str">
        <f>申込書!$B$3 &amp; "　参加申込書"</f>
        <v>第３６回 医王山ＳＣ交歓小学生バドミントン大会　参加申込書</v>
      </c>
      <c r="C2" s="91"/>
      <c r="D2" s="91"/>
      <c r="E2" s="91"/>
      <c r="F2" s="91"/>
      <c r="G2" s="91"/>
      <c r="H2" s="91"/>
      <c r="I2" s="91"/>
      <c r="J2" s="91"/>
      <c r="K2" s="3"/>
      <c r="L2" s="1"/>
    </row>
    <row r="3" spans="1:22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24" customHeight="1" x14ac:dyDescent="0.15">
      <c r="A4" s="1"/>
      <c r="B4" s="73" t="s">
        <v>0</v>
      </c>
      <c r="C4" s="74"/>
      <c r="D4" s="75">
        <f>申込書!$C$7</f>
        <v>0</v>
      </c>
      <c r="E4" s="75"/>
      <c r="F4" s="26" t="s">
        <v>48</v>
      </c>
      <c r="G4" s="14"/>
      <c r="H4" s="30" t="s">
        <v>16</v>
      </c>
      <c r="I4" s="1"/>
      <c r="J4" s="1"/>
      <c r="K4" s="1"/>
      <c r="L4" s="1"/>
      <c r="N4" s="28" t="b">
        <v>0</v>
      </c>
      <c r="O4" s="24" t="b">
        <f>AND($T$9,$T$11,$T$13,$T$15,$T$17,$T$19,$T$21,$T$23,$T$24)</f>
        <v>0</v>
      </c>
      <c r="P4" s="28">
        <f>COUNTA(C8:E23)</f>
        <v>0</v>
      </c>
    </row>
    <row r="5" spans="1:22" ht="24" customHeight="1" x14ac:dyDescent="0.15">
      <c r="A5" s="1"/>
      <c r="B5" s="4"/>
      <c r="C5" s="33"/>
      <c r="D5" s="34"/>
      <c r="E5" s="34"/>
      <c r="F5" s="92" t="s">
        <v>38</v>
      </c>
      <c r="G5" s="92"/>
      <c r="H5" s="92"/>
      <c r="I5" s="92"/>
      <c r="J5" s="92"/>
      <c r="K5" s="92"/>
      <c r="L5" s="1"/>
      <c r="N5" s="24"/>
      <c r="O5" s="24"/>
      <c r="P5" s="24"/>
      <c r="Q5" s="24"/>
      <c r="R5" s="24"/>
      <c r="S5" s="24"/>
    </row>
    <row r="6" spans="1:22" ht="20.100000000000001" customHeight="1" x14ac:dyDescent="0.15">
      <c r="A6" s="1"/>
      <c r="B6" s="76" t="s">
        <v>2</v>
      </c>
      <c r="C6" s="76"/>
      <c r="D6" s="76"/>
      <c r="E6" s="76"/>
      <c r="F6" s="76"/>
      <c r="G6" s="76"/>
      <c r="H6" s="76"/>
      <c r="I6" s="76"/>
      <c r="J6" s="76"/>
      <c r="K6" s="50"/>
      <c r="L6" s="1"/>
      <c r="N6" s="24"/>
      <c r="O6" s="24"/>
      <c r="P6" s="24"/>
      <c r="Q6" s="24"/>
      <c r="R6" s="24"/>
      <c r="S6" s="24"/>
    </row>
    <row r="7" spans="1:22" s="7" customFormat="1" ht="20.100000000000001" customHeight="1" x14ac:dyDescent="0.15">
      <c r="A7" s="5"/>
      <c r="B7" s="15"/>
      <c r="C7" s="67" t="s">
        <v>11</v>
      </c>
      <c r="D7" s="68"/>
      <c r="E7" s="69"/>
      <c r="F7" s="15" t="s">
        <v>13</v>
      </c>
      <c r="G7" s="70" t="s">
        <v>14</v>
      </c>
      <c r="H7" s="71"/>
      <c r="I7" s="72"/>
      <c r="J7" s="11" t="s">
        <v>9</v>
      </c>
      <c r="K7" s="51"/>
      <c r="L7" s="1"/>
      <c r="O7" s="24"/>
      <c r="P7" s="24"/>
      <c r="Q7" s="24"/>
      <c r="R7" s="24"/>
      <c r="S7" s="24"/>
      <c r="T7" s="19"/>
      <c r="U7" s="19"/>
      <c r="V7" s="20"/>
    </row>
    <row r="8" spans="1:22" s="7" customFormat="1" ht="14.1" customHeight="1" x14ac:dyDescent="0.15">
      <c r="A8" s="5"/>
      <c r="B8" s="16" t="s">
        <v>1</v>
      </c>
      <c r="C8" s="82"/>
      <c r="D8" s="83"/>
      <c r="E8" s="84"/>
      <c r="F8" s="85"/>
      <c r="G8" s="87"/>
      <c r="H8" s="88"/>
      <c r="I8" s="88"/>
      <c r="J8" s="77" t="str">
        <f>IF($N9,"",IF($P8&lt;&gt;0,$P8,IF($P9&lt;&gt;0,$P9,IF($R9&lt;&gt;0,$R9,IF($S9&lt;&gt;0,$S9,"OK")))))</f>
        <v/>
      </c>
      <c r="K8" s="52"/>
      <c r="L8" s="1"/>
      <c r="N8" s="47"/>
      <c r="O8" s="25">
        <f>IFERROR(FIND(" ",C8),0)+IFERROR(FIND("　",C8),0)</f>
        <v>0</v>
      </c>
      <c r="P8" s="25" t="str">
        <f>IF($O8=0,"NG:ふりがな",0)</f>
        <v>NG:ふりがな</v>
      </c>
      <c r="Q8" s="25"/>
      <c r="R8" s="25"/>
      <c r="S8" s="25"/>
      <c r="T8" s="19"/>
      <c r="U8" s="19"/>
      <c r="V8" s="20"/>
    </row>
    <row r="9" spans="1:22" ht="24" customHeight="1" x14ac:dyDescent="0.15">
      <c r="A9" s="1"/>
      <c r="B9" s="8">
        <v>1</v>
      </c>
      <c r="C9" s="79"/>
      <c r="D9" s="80"/>
      <c r="E9" s="81"/>
      <c r="F9" s="86"/>
      <c r="G9" s="89"/>
      <c r="H9" s="90"/>
      <c r="I9" s="90"/>
      <c r="J9" s="78"/>
      <c r="K9" s="52"/>
      <c r="L9" s="1"/>
      <c r="N9" s="48" t="b">
        <f>AND($C8="",$C9="")</f>
        <v>1</v>
      </c>
      <c r="O9" s="25">
        <f t="shared" ref="O9:O23" si="0">IFERROR(FIND(" ",C9),0)+IFERROR(FIND("　",C9),0)</f>
        <v>0</v>
      </c>
      <c r="P9" s="25" t="str">
        <f>IF($O9=0,"NG:名前",0)</f>
        <v>NG:名前</v>
      </c>
      <c r="Q9" s="25">
        <f>IF(AND($F8&gt;=1,$F8&lt;=6),$F8,0)</f>
        <v>0</v>
      </c>
      <c r="R9" s="25" t="str">
        <f>IF(AND($Q9&gt;=1,$Q9&lt;=6),0,"NG:学年")</f>
        <v>NG:学年</v>
      </c>
      <c r="S9" s="25" t="str">
        <f>IF(($B9*2)&gt;$P$4,"NG:空欄",0)</f>
        <v>NG:空欄</v>
      </c>
      <c r="T9" s="19" t="b">
        <f>IF($N9,TRUE,($J8="OK"))</f>
        <v>1</v>
      </c>
      <c r="U9" s="19"/>
      <c r="V9" s="20"/>
    </row>
    <row r="10" spans="1:22" s="7" customFormat="1" ht="14.1" customHeight="1" x14ac:dyDescent="0.15">
      <c r="A10" s="5"/>
      <c r="B10" s="16" t="s">
        <v>1</v>
      </c>
      <c r="C10" s="82"/>
      <c r="D10" s="83"/>
      <c r="E10" s="84"/>
      <c r="F10" s="85"/>
      <c r="G10" s="87"/>
      <c r="H10" s="88"/>
      <c r="I10" s="88"/>
      <c r="J10" s="77" t="str">
        <f t="shared" ref="J10" si="1">IF($N11,"",IF($P10&lt;&gt;0,$P10,IF($P11&lt;&gt;0,$P11,IF($R11&lt;&gt;0,$R11,IF($S11&lt;&gt;0,$S11,"OK")))))</f>
        <v/>
      </c>
      <c r="K10" s="52"/>
      <c r="L10" s="1"/>
      <c r="N10" s="47"/>
      <c r="O10" s="25">
        <f t="shared" si="0"/>
        <v>0</v>
      </c>
      <c r="P10" s="25" t="str">
        <f>IF($O10=0,"NG:ふりがな",0)</f>
        <v>NG:ふりがな</v>
      </c>
      <c r="Q10" s="25"/>
      <c r="R10" s="25"/>
      <c r="S10" s="25"/>
      <c r="T10" s="19"/>
      <c r="U10" s="19"/>
      <c r="V10" s="20"/>
    </row>
    <row r="11" spans="1:22" ht="24" customHeight="1" x14ac:dyDescent="0.15">
      <c r="A11" s="1"/>
      <c r="B11" s="8">
        <v>2</v>
      </c>
      <c r="C11" s="79"/>
      <c r="D11" s="80"/>
      <c r="E11" s="81"/>
      <c r="F11" s="86"/>
      <c r="G11" s="89"/>
      <c r="H11" s="90"/>
      <c r="I11" s="90"/>
      <c r="J11" s="78"/>
      <c r="K11" s="52"/>
      <c r="L11" s="1"/>
      <c r="N11" s="48" t="b">
        <f>AND($C10="",$C11="")</f>
        <v>1</v>
      </c>
      <c r="O11" s="25">
        <f t="shared" si="0"/>
        <v>0</v>
      </c>
      <c r="P11" s="25" t="str">
        <f>IF($O11=0,"NG:名前",0)</f>
        <v>NG:名前</v>
      </c>
      <c r="Q11" s="25">
        <f>IF(AND($F10&gt;=1,$F10&lt;=6),$F10,0)</f>
        <v>0</v>
      </c>
      <c r="R11" s="25" t="str">
        <f>IF(AND($Q11&gt;=1,$Q11&lt;=6),0,"NG:学年")</f>
        <v>NG:学年</v>
      </c>
      <c r="S11" s="25" t="str">
        <f t="shared" ref="S11:S23" si="2">IF(($B11*2)&gt;$P$4,"NG:空欄",0)</f>
        <v>NG:空欄</v>
      </c>
      <c r="T11" s="19" t="b">
        <f t="shared" ref="T11:T23" si="3">IF($N11,TRUE,($J10="OK"))</f>
        <v>1</v>
      </c>
      <c r="U11" s="19"/>
      <c r="V11" s="20"/>
    </row>
    <row r="12" spans="1:22" s="7" customFormat="1" ht="14.1" customHeight="1" x14ac:dyDescent="0.15">
      <c r="A12" s="5"/>
      <c r="B12" s="16" t="s">
        <v>1</v>
      </c>
      <c r="C12" s="82"/>
      <c r="D12" s="83"/>
      <c r="E12" s="84"/>
      <c r="F12" s="85"/>
      <c r="G12" s="87"/>
      <c r="H12" s="88"/>
      <c r="I12" s="88"/>
      <c r="J12" s="77" t="str">
        <f t="shared" ref="J12" si="4">IF($N13,"",IF($P12&lt;&gt;0,$P12,IF($P13&lt;&gt;0,$P13,IF($R13&lt;&gt;0,$R13,IF($S13&lt;&gt;0,$S13,"OK")))))</f>
        <v/>
      </c>
      <c r="K12" s="52"/>
      <c r="L12" s="1"/>
      <c r="N12" s="47"/>
      <c r="O12" s="25">
        <f t="shared" si="0"/>
        <v>0</v>
      </c>
      <c r="P12" s="25" t="str">
        <f>IF($O12=0,"NG:ふりがな",0)</f>
        <v>NG:ふりがな</v>
      </c>
      <c r="Q12" s="25"/>
      <c r="R12" s="25"/>
      <c r="S12" s="25"/>
      <c r="T12" s="19"/>
      <c r="U12" s="19"/>
      <c r="V12" s="20"/>
    </row>
    <row r="13" spans="1:22" ht="24" customHeight="1" x14ac:dyDescent="0.15">
      <c r="A13" s="1"/>
      <c r="B13" s="8">
        <v>3</v>
      </c>
      <c r="C13" s="79"/>
      <c r="D13" s="80"/>
      <c r="E13" s="81"/>
      <c r="F13" s="86"/>
      <c r="G13" s="89"/>
      <c r="H13" s="90"/>
      <c r="I13" s="90"/>
      <c r="J13" s="78"/>
      <c r="K13" s="52"/>
      <c r="L13" s="1"/>
      <c r="N13" s="48" t="b">
        <f>AND($C12="",$C13="")</f>
        <v>1</v>
      </c>
      <c r="O13" s="25">
        <f t="shared" si="0"/>
        <v>0</v>
      </c>
      <c r="P13" s="25" t="str">
        <f>IF($O13=0,"NG:名前",0)</f>
        <v>NG:名前</v>
      </c>
      <c r="Q13" s="25">
        <f>IF(AND($F12&gt;=1,$F12&lt;=6),$F12,0)</f>
        <v>0</v>
      </c>
      <c r="R13" s="25" t="str">
        <f>IF(AND($Q13&gt;=1,$Q13&lt;=6),0,"NG:学年")</f>
        <v>NG:学年</v>
      </c>
      <c r="S13" s="25" t="str">
        <f t="shared" si="2"/>
        <v>NG:空欄</v>
      </c>
      <c r="T13" s="19" t="b">
        <f t="shared" si="3"/>
        <v>1</v>
      </c>
      <c r="U13" s="19"/>
      <c r="V13" s="20"/>
    </row>
    <row r="14" spans="1:22" s="7" customFormat="1" ht="14.1" customHeight="1" x14ac:dyDescent="0.15">
      <c r="A14" s="5"/>
      <c r="B14" s="16" t="s">
        <v>1</v>
      </c>
      <c r="C14" s="82"/>
      <c r="D14" s="83"/>
      <c r="E14" s="84"/>
      <c r="F14" s="85"/>
      <c r="G14" s="87"/>
      <c r="H14" s="88"/>
      <c r="I14" s="88"/>
      <c r="J14" s="77" t="str">
        <f t="shared" ref="J14" si="5">IF($N15,"",IF($P14&lt;&gt;0,$P14,IF($P15&lt;&gt;0,$P15,IF($R15&lt;&gt;0,$R15,IF($S15&lt;&gt;0,$S15,"OK")))))</f>
        <v/>
      </c>
      <c r="K14" s="52"/>
      <c r="L14" s="1"/>
      <c r="N14" s="47"/>
      <c r="O14" s="25">
        <f t="shared" si="0"/>
        <v>0</v>
      </c>
      <c r="P14" s="25" t="str">
        <f>IF($O14=0,"NG:ふりがな",0)</f>
        <v>NG:ふりがな</v>
      </c>
      <c r="Q14" s="25"/>
      <c r="R14" s="25"/>
      <c r="S14" s="25"/>
      <c r="T14" s="19"/>
      <c r="U14" s="19"/>
      <c r="V14" s="20"/>
    </row>
    <row r="15" spans="1:22" ht="24" customHeight="1" x14ac:dyDescent="0.15">
      <c r="A15" s="1"/>
      <c r="B15" s="8">
        <v>4</v>
      </c>
      <c r="C15" s="79"/>
      <c r="D15" s="80"/>
      <c r="E15" s="81"/>
      <c r="F15" s="86"/>
      <c r="G15" s="89"/>
      <c r="H15" s="90"/>
      <c r="I15" s="90"/>
      <c r="J15" s="78"/>
      <c r="K15" s="52"/>
      <c r="L15" s="1"/>
      <c r="N15" s="48" t="b">
        <f>AND($C14="",$C15="")</f>
        <v>1</v>
      </c>
      <c r="O15" s="25">
        <f t="shared" si="0"/>
        <v>0</v>
      </c>
      <c r="P15" s="25" t="str">
        <f>IF($O15=0,"NG:名前",0)</f>
        <v>NG:名前</v>
      </c>
      <c r="Q15" s="25">
        <f>IF(AND($F14&gt;=1,$F14&lt;=6),$F14,0)</f>
        <v>0</v>
      </c>
      <c r="R15" s="25" t="str">
        <f>IF(AND($Q15&gt;=1,$Q15&lt;=6),0,"NG:学年")</f>
        <v>NG:学年</v>
      </c>
      <c r="S15" s="25" t="str">
        <f t="shared" si="2"/>
        <v>NG:空欄</v>
      </c>
      <c r="T15" s="19" t="b">
        <f t="shared" si="3"/>
        <v>1</v>
      </c>
      <c r="U15" s="19"/>
      <c r="V15" s="20"/>
    </row>
    <row r="16" spans="1:22" s="7" customFormat="1" ht="14.1" customHeight="1" x14ac:dyDescent="0.15">
      <c r="A16" s="5"/>
      <c r="B16" s="16" t="s">
        <v>1</v>
      </c>
      <c r="C16" s="82"/>
      <c r="D16" s="83"/>
      <c r="E16" s="84"/>
      <c r="F16" s="85"/>
      <c r="G16" s="87"/>
      <c r="H16" s="88"/>
      <c r="I16" s="88"/>
      <c r="J16" s="77" t="str">
        <f t="shared" ref="J16" si="6">IF($N17,"",IF($P16&lt;&gt;0,$P16,IF($P17&lt;&gt;0,$P17,IF($R17&lt;&gt;0,$R17,IF($S17&lt;&gt;0,$S17,"OK")))))</f>
        <v/>
      </c>
      <c r="K16" s="52"/>
      <c r="L16" s="1"/>
      <c r="N16" s="47"/>
      <c r="O16" s="25">
        <f t="shared" si="0"/>
        <v>0</v>
      </c>
      <c r="P16" s="25" t="str">
        <f>IF($O16=0,"NG:ふりがな",0)</f>
        <v>NG:ふりがな</v>
      </c>
      <c r="Q16" s="25"/>
      <c r="R16" s="25"/>
      <c r="S16" s="25"/>
      <c r="T16" s="19"/>
      <c r="U16" s="19"/>
      <c r="V16" s="20"/>
    </row>
    <row r="17" spans="1:22" ht="24" customHeight="1" x14ac:dyDescent="0.15">
      <c r="A17" s="1"/>
      <c r="B17" s="8">
        <v>5</v>
      </c>
      <c r="C17" s="79"/>
      <c r="D17" s="80"/>
      <c r="E17" s="81"/>
      <c r="F17" s="86"/>
      <c r="G17" s="89"/>
      <c r="H17" s="90"/>
      <c r="I17" s="90"/>
      <c r="J17" s="78"/>
      <c r="K17" s="52"/>
      <c r="L17" s="1"/>
      <c r="N17" s="48" t="b">
        <f>AND($C16="",$C17="")</f>
        <v>1</v>
      </c>
      <c r="O17" s="25">
        <f t="shared" si="0"/>
        <v>0</v>
      </c>
      <c r="P17" s="25" t="str">
        <f>IF($O17=0,"NG:名前",0)</f>
        <v>NG:名前</v>
      </c>
      <c r="Q17" s="25">
        <f>IF(AND($F16&gt;=1,$F16&lt;=6),$F16,0)</f>
        <v>0</v>
      </c>
      <c r="R17" s="25" t="str">
        <f>IF(AND($Q17&gt;=1,$Q17&lt;=6),0,"NG:学年")</f>
        <v>NG:学年</v>
      </c>
      <c r="S17" s="25" t="str">
        <f t="shared" si="2"/>
        <v>NG:空欄</v>
      </c>
      <c r="T17" s="19" t="b">
        <f t="shared" si="3"/>
        <v>1</v>
      </c>
      <c r="U17" s="19"/>
      <c r="V17" s="20"/>
    </row>
    <row r="18" spans="1:22" s="7" customFormat="1" ht="14.1" customHeight="1" x14ac:dyDescent="0.15">
      <c r="A18" s="5"/>
      <c r="B18" s="16" t="s">
        <v>1</v>
      </c>
      <c r="C18" s="82"/>
      <c r="D18" s="83"/>
      <c r="E18" s="84"/>
      <c r="F18" s="85"/>
      <c r="G18" s="87"/>
      <c r="H18" s="88"/>
      <c r="I18" s="88"/>
      <c r="J18" s="77" t="str">
        <f t="shared" ref="J18" si="7">IF($N19,"",IF($P18&lt;&gt;0,$P18,IF($P19&lt;&gt;0,$P19,IF($R19&lt;&gt;0,$R19,IF($S19&lt;&gt;0,$S19,"OK")))))</f>
        <v/>
      </c>
      <c r="K18" s="52"/>
      <c r="L18" s="1"/>
      <c r="N18" s="47"/>
      <c r="O18" s="25">
        <f t="shared" si="0"/>
        <v>0</v>
      </c>
      <c r="P18" s="25" t="str">
        <f>IF($O18=0,"NG:ふりがな",0)</f>
        <v>NG:ふりがな</v>
      </c>
      <c r="Q18" s="25"/>
      <c r="R18" s="25"/>
      <c r="S18" s="25"/>
      <c r="T18" s="19"/>
      <c r="U18" s="19"/>
      <c r="V18" s="20"/>
    </row>
    <row r="19" spans="1:22" ht="24" customHeight="1" x14ac:dyDescent="0.15">
      <c r="A19" s="1"/>
      <c r="B19" s="8">
        <v>6</v>
      </c>
      <c r="C19" s="79"/>
      <c r="D19" s="80"/>
      <c r="E19" s="81"/>
      <c r="F19" s="86"/>
      <c r="G19" s="89"/>
      <c r="H19" s="90"/>
      <c r="I19" s="90"/>
      <c r="J19" s="78"/>
      <c r="K19" s="52"/>
      <c r="L19" s="1"/>
      <c r="N19" s="48" t="b">
        <f>AND($C18="",$C19="")</f>
        <v>1</v>
      </c>
      <c r="O19" s="25">
        <f t="shared" si="0"/>
        <v>0</v>
      </c>
      <c r="P19" s="25" t="str">
        <f>IF($O19=0,"NG:名前",0)</f>
        <v>NG:名前</v>
      </c>
      <c r="Q19" s="25">
        <f>IF(AND($F18&gt;=1,$F18&lt;=6),$F18,0)</f>
        <v>0</v>
      </c>
      <c r="R19" s="25" t="str">
        <f>IF(AND($Q19&gt;=1,$Q19&lt;=6),0,"NG:学年")</f>
        <v>NG:学年</v>
      </c>
      <c r="S19" s="25" t="str">
        <f t="shared" si="2"/>
        <v>NG:空欄</v>
      </c>
      <c r="T19" s="19" t="b">
        <f t="shared" si="3"/>
        <v>1</v>
      </c>
      <c r="U19" s="19"/>
      <c r="V19" s="20"/>
    </row>
    <row r="20" spans="1:22" s="7" customFormat="1" ht="14.1" customHeight="1" x14ac:dyDescent="0.15">
      <c r="A20" s="5"/>
      <c r="B20" s="16" t="s">
        <v>1</v>
      </c>
      <c r="C20" s="82"/>
      <c r="D20" s="83"/>
      <c r="E20" s="84"/>
      <c r="F20" s="85"/>
      <c r="G20" s="87"/>
      <c r="H20" s="88"/>
      <c r="I20" s="88"/>
      <c r="J20" s="77" t="str">
        <f t="shared" ref="J20" si="8">IF($N21,"",IF($P20&lt;&gt;0,$P20,IF($P21&lt;&gt;0,$P21,IF($R21&lt;&gt;0,$R21,IF($S21&lt;&gt;0,$S21,"OK")))))</f>
        <v/>
      </c>
      <c r="K20" s="52"/>
      <c r="L20" s="1"/>
      <c r="N20" s="47"/>
      <c r="O20" s="25">
        <f t="shared" si="0"/>
        <v>0</v>
      </c>
      <c r="P20" s="25" t="str">
        <f>IF($O20=0,"NG:ふりがな",0)</f>
        <v>NG:ふりがな</v>
      </c>
      <c r="Q20" s="25"/>
      <c r="R20" s="25"/>
      <c r="S20" s="25"/>
      <c r="T20" s="19"/>
      <c r="U20" s="19"/>
      <c r="V20" s="20"/>
    </row>
    <row r="21" spans="1:22" ht="24" customHeight="1" x14ac:dyDescent="0.15">
      <c r="A21" s="1"/>
      <c r="B21" s="8">
        <v>7</v>
      </c>
      <c r="C21" s="79"/>
      <c r="D21" s="80"/>
      <c r="E21" s="81"/>
      <c r="F21" s="86"/>
      <c r="G21" s="89"/>
      <c r="H21" s="90"/>
      <c r="I21" s="90"/>
      <c r="J21" s="78"/>
      <c r="K21" s="52"/>
      <c r="L21" s="1"/>
      <c r="N21" s="48" t="b">
        <f>AND($C20="",$C21="")</f>
        <v>1</v>
      </c>
      <c r="O21" s="25">
        <f t="shared" si="0"/>
        <v>0</v>
      </c>
      <c r="P21" s="25" t="str">
        <f>IF($O21=0,"NG:名前",0)</f>
        <v>NG:名前</v>
      </c>
      <c r="Q21" s="25">
        <f>IF(AND($F20&gt;=1,$F20&lt;=6),$F20,0)</f>
        <v>0</v>
      </c>
      <c r="R21" s="25" t="str">
        <f>IF(AND($Q21&gt;=1,$Q21&lt;=6),0,"NG:学年")</f>
        <v>NG:学年</v>
      </c>
      <c r="S21" s="25" t="str">
        <f t="shared" si="2"/>
        <v>NG:空欄</v>
      </c>
      <c r="T21" s="19" t="b">
        <f t="shared" si="3"/>
        <v>1</v>
      </c>
      <c r="U21" s="19"/>
      <c r="V21" s="20"/>
    </row>
    <row r="22" spans="1:22" s="7" customFormat="1" ht="14.1" customHeight="1" x14ac:dyDescent="0.15">
      <c r="A22" s="5"/>
      <c r="B22" s="16" t="s">
        <v>1</v>
      </c>
      <c r="C22" s="82"/>
      <c r="D22" s="83"/>
      <c r="E22" s="84"/>
      <c r="F22" s="85"/>
      <c r="G22" s="87"/>
      <c r="H22" s="88"/>
      <c r="I22" s="88"/>
      <c r="J22" s="77" t="str">
        <f t="shared" ref="J22" si="9">IF($N23,"",IF($P22&lt;&gt;0,$P22,IF($P23&lt;&gt;0,$P23,IF($R23&lt;&gt;0,$R23,IF($S23&lt;&gt;0,$S23,"OK")))))</f>
        <v/>
      </c>
      <c r="K22" s="52"/>
      <c r="L22" s="1"/>
      <c r="N22" s="47"/>
      <c r="O22" s="25">
        <f t="shared" si="0"/>
        <v>0</v>
      </c>
      <c r="P22" s="25" t="str">
        <f>IF($O22=0,"NG:ふりがな",0)</f>
        <v>NG:ふりがな</v>
      </c>
      <c r="Q22" s="25"/>
      <c r="R22" s="25"/>
      <c r="S22" s="25"/>
      <c r="T22" s="19"/>
      <c r="U22" s="19"/>
      <c r="V22" s="20"/>
    </row>
    <row r="23" spans="1:22" ht="24" customHeight="1" x14ac:dyDescent="0.15">
      <c r="A23" s="1"/>
      <c r="B23" s="8">
        <v>8</v>
      </c>
      <c r="C23" s="79"/>
      <c r="D23" s="80"/>
      <c r="E23" s="81"/>
      <c r="F23" s="86"/>
      <c r="G23" s="89"/>
      <c r="H23" s="90"/>
      <c r="I23" s="90"/>
      <c r="J23" s="78"/>
      <c r="K23" s="52"/>
      <c r="L23" s="1"/>
      <c r="N23" s="48" t="b">
        <f>AND($C22="",$C23="")</f>
        <v>1</v>
      </c>
      <c r="O23" s="25">
        <f t="shared" si="0"/>
        <v>0</v>
      </c>
      <c r="P23" s="25" t="str">
        <f>IF($O23=0,"NG:名前",0)</f>
        <v>NG:名前</v>
      </c>
      <c r="Q23" s="25">
        <f>IF(AND($F22&gt;=1,$F22&lt;=6),$F22,0)</f>
        <v>0</v>
      </c>
      <c r="R23" s="25" t="str">
        <f>IF(AND($Q23&gt;=1,$Q23&lt;=6),0,"NG:学年")</f>
        <v>NG:学年</v>
      </c>
      <c r="S23" s="25" t="str">
        <f t="shared" si="2"/>
        <v>NG:空欄</v>
      </c>
      <c r="T23" s="19" t="b">
        <f t="shared" si="3"/>
        <v>1</v>
      </c>
      <c r="U23" s="19"/>
      <c r="V23" s="20"/>
    </row>
    <row r="24" spans="1:22" ht="21.95" customHeight="1" x14ac:dyDescent="0.15">
      <c r="A24" s="1"/>
      <c r="B24" s="54"/>
      <c r="C24" s="54"/>
      <c r="D24" s="54"/>
      <c r="E24" s="54"/>
      <c r="F24" s="54"/>
      <c r="G24" s="54"/>
      <c r="H24" s="54"/>
      <c r="I24" s="54"/>
      <c r="J24" s="55" t="str">
        <f>IF($S$24&lt;&gt;0,$S$24,"")</f>
        <v/>
      </c>
      <c r="K24" s="54"/>
      <c r="L24" s="1"/>
      <c r="N24" s="24"/>
      <c r="O24" s="24"/>
      <c r="P24" s="24"/>
      <c r="Q24" s="24"/>
      <c r="R24" s="24"/>
      <c r="S24" s="24">
        <f>IF(AND($N$4=FALSE,$P$4&gt;0,$P$4&lt;10),"NG:5人以上",0)</f>
        <v>0</v>
      </c>
      <c r="T24" s="19" t="b">
        <f>OR($N$4,$P$4&gt;=10)</f>
        <v>0</v>
      </c>
    </row>
    <row r="25" spans="1:22" ht="56.25" customHeight="1" x14ac:dyDescent="0.15">
      <c r="A25" s="1"/>
      <c r="B25" s="66" t="s">
        <v>44</v>
      </c>
      <c r="C25" s="66"/>
      <c r="D25" s="66"/>
      <c r="E25" s="66"/>
      <c r="F25" s="66"/>
      <c r="G25" s="66"/>
      <c r="H25" s="66"/>
      <c r="I25" s="66"/>
      <c r="J25" s="66"/>
      <c r="K25" s="66"/>
      <c r="L25" s="1"/>
      <c r="N25" s="24"/>
      <c r="O25" s="24"/>
      <c r="P25" s="24"/>
      <c r="Q25" s="24"/>
      <c r="R25" s="24"/>
      <c r="S25" s="24"/>
    </row>
    <row r="26" spans="1:22" ht="14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24"/>
      <c r="O26" s="24"/>
      <c r="P26" s="24"/>
      <c r="Q26" s="24"/>
      <c r="R26" s="24"/>
      <c r="S26" s="24"/>
    </row>
  </sheetData>
  <sheetProtection algorithmName="SHA-512" hashValue="MhMPVX2gEVfOYrWXZELYn7NVAAkd1eSDAxWmvCMesXOWzvtZVFOXLkhFN/m4kqTMKt8CWuVYvBGgkVKIjcXRdw==" saltValue="aL18pHA1u0xe9FM/soXSkg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F4 H4 C8:I23">
    <cfRule type="expression" dxfId="29" priority="2" stopIfTrue="1">
      <formula>$H$4="男子"</formula>
    </cfRule>
    <cfRule type="expression" dxfId="28" priority="3" stopIfTrue="1">
      <formula>$H$4="女子"</formula>
    </cfRule>
  </conditionalFormatting>
  <conditionalFormatting sqref="J8:J23">
    <cfRule type="expression" dxfId="27" priority="4" stopIfTrue="1">
      <formula>$J8="OK"</formula>
    </cfRule>
    <cfRule type="expression" dxfId="26" priority="5" stopIfTrue="1">
      <formula>AND($J8&lt;&gt;"",$J8&lt;&gt;"OK")</formula>
    </cfRule>
  </conditionalFormatting>
  <conditionalFormatting sqref="J24">
    <cfRule type="expression" dxfId="25" priority="1">
      <formula>$J$24&lt;&gt;""</formula>
    </cfRule>
  </conditionalFormatting>
  <dataValidations count="3">
    <dataValidation type="list" imeMode="disabled" allowBlank="1" showInputMessage="1" showErrorMessage="1" sqref="F8:F23" xr:uid="{9C5E509B-E05C-4102-8A4C-7B19A2EE3E6F}">
      <formula1>"6,5,4,3,2,1"</formula1>
    </dataValidation>
    <dataValidation type="list" errorStyle="warning" allowBlank="1" showInputMessage="1" showErrorMessage="1" error="「男子」「女子」のどちらかを入れてください！" sqref="H4" xr:uid="{E854E96D-6813-459D-BF69-BD8389134E9D}">
      <formula1>"男子,女子"</formula1>
    </dataValidation>
    <dataValidation type="list" showInputMessage="1" showErrorMessage="1" sqref="F4" xr:uid="{2E73447F-34A2-49F7-88FD-8DD2B65FBFA7}">
      <formula1>"　,Ａ,Ｂ,Ｃ,Ｄ,Ｅ,Ｆ,Ｇ,Ｈ,Ｉ,Ｊ,Ｋ,Ｌ,Ｍ,Ｎ"</formula1>
    </dataValidation>
  </dataValidation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5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3</xdr:row>
                    <xdr:rowOff>28575</xdr:rowOff>
                  </from>
                  <to>
                    <xdr:col>9</xdr:col>
                    <xdr:colOff>781050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37FBD-0E63-4D02-8BE8-E7E18A7687A5}">
  <sheetPr codeName="Sheet21">
    <tabColor rgb="FFFFE1E1"/>
  </sheetPr>
  <dimension ref="A1:V26"/>
  <sheetViews>
    <sheetView zoomScaleNormal="100" workbookViewId="0">
      <selection activeCell="C9" sqref="C9:E9"/>
    </sheetView>
  </sheetViews>
  <sheetFormatPr defaultRowHeight="13.5" x14ac:dyDescent="0.1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19" hidden="1" customWidth="1"/>
    <col min="15" max="15" width="8.375" style="19" hidden="1" customWidth="1"/>
    <col min="16" max="16" width="3.625" style="19" hidden="1" customWidth="1"/>
    <col min="17" max="20" width="9" style="19" hidden="1" customWidth="1"/>
    <col min="21" max="21" width="9" style="20" customWidth="1"/>
    <col min="22" max="16384" width="9" style="2"/>
  </cols>
  <sheetData>
    <row r="1" spans="1:22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 x14ac:dyDescent="0.15">
      <c r="A2" s="1"/>
      <c r="B2" s="91" t="str">
        <f>申込書!$B$3 &amp; "　参加申込書"</f>
        <v>第３６回 医王山ＳＣ交歓小学生バドミントン大会　参加申込書</v>
      </c>
      <c r="C2" s="91"/>
      <c r="D2" s="91"/>
      <c r="E2" s="91"/>
      <c r="F2" s="91"/>
      <c r="G2" s="91"/>
      <c r="H2" s="91"/>
      <c r="I2" s="91"/>
      <c r="J2" s="91"/>
      <c r="K2" s="3"/>
      <c r="L2" s="1"/>
    </row>
    <row r="3" spans="1:22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24" customHeight="1" x14ac:dyDescent="0.15">
      <c r="A4" s="1"/>
      <c r="B4" s="73" t="s">
        <v>0</v>
      </c>
      <c r="C4" s="74"/>
      <c r="D4" s="75">
        <f>申込書!$C$7</f>
        <v>0</v>
      </c>
      <c r="E4" s="75"/>
      <c r="F4" s="26" t="s">
        <v>49</v>
      </c>
      <c r="G4" s="14"/>
      <c r="H4" s="30" t="s">
        <v>16</v>
      </c>
      <c r="I4" s="1"/>
      <c r="J4" s="1"/>
      <c r="K4" s="1"/>
      <c r="L4" s="1"/>
      <c r="N4" s="28" t="b">
        <v>0</v>
      </c>
      <c r="O4" s="24" t="b">
        <f>AND($T$9,$T$11,$T$13,$T$15,$T$17,$T$19,$T$21,$T$23,$T$24)</f>
        <v>0</v>
      </c>
      <c r="P4" s="28">
        <f>COUNTA(C8:E23)</f>
        <v>0</v>
      </c>
    </row>
    <row r="5" spans="1:22" ht="24" customHeight="1" x14ac:dyDescent="0.15">
      <c r="A5" s="1"/>
      <c r="B5" s="4"/>
      <c r="C5" s="33"/>
      <c r="D5" s="34"/>
      <c r="E5" s="34"/>
      <c r="F5" s="92" t="s">
        <v>38</v>
      </c>
      <c r="G5" s="92"/>
      <c r="H5" s="92"/>
      <c r="I5" s="92"/>
      <c r="J5" s="92"/>
      <c r="K5" s="92"/>
      <c r="L5" s="1"/>
      <c r="N5" s="24"/>
      <c r="O5" s="24"/>
      <c r="P5" s="24"/>
      <c r="Q5" s="24"/>
      <c r="R5" s="24"/>
      <c r="S5" s="24"/>
    </row>
    <row r="6" spans="1:22" ht="20.100000000000001" customHeight="1" x14ac:dyDescent="0.15">
      <c r="A6" s="1"/>
      <c r="B6" s="76" t="s">
        <v>2</v>
      </c>
      <c r="C6" s="76"/>
      <c r="D6" s="76"/>
      <c r="E6" s="76"/>
      <c r="F6" s="76"/>
      <c r="G6" s="76"/>
      <c r="H6" s="76"/>
      <c r="I6" s="76"/>
      <c r="J6" s="76"/>
      <c r="K6" s="50"/>
      <c r="L6" s="1"/>
      <c r="N6" s="24"/>
      <c r="O6" s="24"/>
      <c r="P6" s="24"/>
      <c r="Q6" s="24"/>
      <c r="R6" s="24"/>
      <c r="S6" s="24"/>
    </row>
    <row r="7" spans="1:22" s="7" customFormat="1" ht="20.100000000000001" customHeight="1" x14ac:dyDescent="0.15">
      <c r="A7" s="5"/>
      <c r="B7" s="15"/>
      <c r="C7" s="67" t="s">
        <v>11</v>
      </c>
      <c r="D7" s="68"/>
      <c r="E7" s="69"/>
      <c r="F7" s="15" t="s">
        <v>13</v>
      </c>
      <c r="G7" s="70" t="s">
        <v>14</v>
      </c>
      <c r="H7" s="71"/>
      <c r="I7" s="72"/>
      <c r="J7" s="11" t="s">
        <v>9</v>
      </c>
      <c r="K7" s="51"/>
      <c r="L7" s="1"/>
      <c r="O7" s="24"/>
      <c r="P7" s="24"/>
      <c r="Q7" s="24"/>
      <c r="R7" s="24"/>
      <c r="S7" s="24"/>
      <c r="T7" s="19"/>
      <c r="U7" s="19"/>
      <c r="V7" s="20"/>
    </row>
    <row r="8" spans="1:22" s="7" customFormat="1" ht="14.1" customHeight="1" x14ac:dyDescent="0.15">
      <c r="A8" s="5"/>
      <c r="B8" s="16" t="s">
        <v>1</v>
      </c>
      <c r="C8" s="82"/>
      <c r="D8" s="83"/>
      <c r="E8" s="84"/>
      <c r="F8" s="85"/>
      <c r="G8" s="87"/>
      <c r="H8" s="88"/>
      <c r="I8" s="88"/>
      <c r="J8" s="77" t="str">
        <f>IF($N9,"",IF($P8&lt;&gt;0,$P8,IF($P9&lt;&gt;0,$P9,IF($R9&lt;&gt;0,$R9,IF($S9&lt;&gt;0,$S9,"OK")))))</f>
        <v/>
      </c>
      <c r="K8" s="52"/>
      <c r="L8" s="1"/>
      <c r="N8" s="47"/>
      <c r="O8" s="25">
        <f>IFERROR(FIND(" ",C8),0)+IFERROR(FIND("　",C8),0)</f>
        <v>0</v>
      </c>
      <c r="P8" s="25" t="str">
        <f>IF($O8=0,"NG:ふりがな",0)</f>
        <v>NG:ふりがな</v>
      </c>
      <c r="Q8" s="25"/>
      <c r="R8" s="25"/>
      <c r="S8" s="25"/>
      <c r="T8" s="19"/>
      <c r="U8" s="19"/>
      <c r="V8" s="20"/>
    </row>
    <row r="9" spans="1:22" ht="24" customHeight="1" x14ac:dyDescent="0.15">
      <c r="A9" s="1"/>
      <c r="B9" s="8">
        <v>1</v>
      </c>
      <c r="C9" s="79"/>
      <c r="D9" s="80"/>
      <c r="E9" s="81"/>
      <c r="F9" s="86"/>
      <c r="G9" s="89"/>
      <c r="H9" s="90"/>
      <c r="I9" s="90"/>
      <c r="J9" s="78"/>
      <c r="K9" s="52"/>
      <c r="L9" s="1"/>
      <c r="N9" s="48" t="b">
        <f>AND($C8="",$C9="")</f>
        <v>1</v>
      </c>
      <c r="O9" s="25">
        <f t="shared" ref="O9:O23" si="0">IFERROR(FIND(" ",C9),0)+IFERROR(FIND("　",C9),0)</f>
        <v>0</v>
      </c>
      <c r="P9" s="25" t="str">
        <f>IF($O9=0,"NG:名前",0)</f>
        <v>NG:名前</v>
      </c>
      <c r="Q9" s="25">
        <f>IF(AND($F8&gt;=1,$F8&lt;=6),$F8,0)</f>
        <v>0</v>
      </c>
      <c r="R9" s="25" t="str">
        <f>IF(AND($Q9&gt;=1,$Q9&lt;=6),0,"NG:学年")</f>
        <v>NG:学年</v>
      </c>
      <c r="S9" s="25" t="str">
        <f>IF(($B9*2)&gt;$P$4,"NG:空欄",0)</f>
        <v>NG:空欄</v>
      </c>
      <c r="T9" s="19" t="b">
        <f>IF($N9,TRUE,($J8="OK"))</f>
        <v>1</v>
      </c>
      <c r="U9" s="19"/>
      <c r="V9" s="20"/>
    </row>
    <row r="10" spans="1:22" s="7" customFormat="1" ht="14.1" customHeight="1" x14ac:dyDescent="0.15">
      <c r="A10" s="5"/>
      <c r="B10" s="16" t="s">
        <v>1</v>
      </c>
      <c r="C10" s="82"/>
      <c r="D10" s="83"/>
      <c r="E10" s="84"/>
      <c r="F10" s="85"/>
      <c r="G10" s="87"/>
      <c r="H10" s="88"/>
      <c r="I10" s="88"/>
      <c r="J10" s="77" t="str">
        <f t="shared" ref="J10" si="1">IF($N11,"",IF($P10&lt;&gt;0,$P10,IF($P11&lt;&gt;0,$P11,IF($R11&lt;&gt;0,$R11,IF($S11&lt;&gt;0,$S11,"OK")))))</f>
        <v/>
      </c>
      <c r="K10" s="52"/>
      <c r="L10" s="1"/>
      <c r="N10" s="47"/>
      <c r="O10" s="25">
        <f t="shared" si="0"/>
        <v>0</v>
      </c>
      <c r="P10" s="25" t="str">
        <f>IF($O10=0,"NG:ふりがな",0)</f>
        <v>NG:ふりがな</v>
      </c>
      <c r="Q10" s="25"/>
      <c r="R10" s="25"/>
      <c r="S10" s="25"/>
      <c r="T10" s="19"/>
      <c r="U10" s="19"/>
      <c r="V10" s="20"/>
    </row>
    <row r="11" spans="1:22" ht="24" customHeight="1" x14ac:dyDescent="0.15">
      <c r="A11" s="1"/>
      <c r="B11" s="8">
        <v>2</v>
      </c>
      <c r="C11" s="79"/>
      <c r="D11" s="80"/>
      <c r="E11" s="81"/>
      <c r="F11" s="86"/>
      <c r="G11" s="89"/>
      <c r="H11" s="90"/>
      <c r="I11" s="90"/>
      <c r="J11" s="78"/>
      <c r="K11" s="52"/>
      <c r="L11" s="1"/>
      <c r="N11" s="48" t="b">
        <f>AND($C10="",$C11="")</f>
        <v>1</v>
      </c>
      <c r="O11" s="25">
        <f t="shared" si="0"/>
        <v>0</v>
      </c>
      <c r="P11" s="25" t="str">
        <f>IF($O11=0,"NG:名前",0)</f>
        <v>NG:名前</v>
      </c>
      <c r="Q11" s="25">
        <f>IF(AND($F10&gt;=1,$F10&lt;=6),$F10,0)</f>
        <v>0</v>
      </c>
      <c r="R11" s="25" t="str">
        <f>IF(AND($Q11&gt;=1,$Q11&lt;=6),0,"NG:学年")</f>
        <v>NG:学年</v>
      </c>
      <c r="S11" s="25" t="str">
        <f t="shared" ref="S11:S23" si="2">IF(($B11*2)&gt;$P$4,"NG:空欄",0)</f>
        <v>NG:空欄</v>
      </c>
      <c r="T11" s="19" t="b">
        <f t="shared" ref="T11:T23" si="3">IF($N11,TRUE,($J10="OK"))</f>
        <v>1</v>
      </c>
      <c r="U11" s="19"/>
      <c r="V11" s="20"/>
    </row>
    <row r="12" spans="1:22" s="7" customFormat="1" ht="14.1" customHeight="1" x14ac:dyDescent="0.15">
      <c r="A12" s="5"/>
      <c r="B12" s="16" t="s">
        <v>1</v>
      </c>
      <c r="C12" s="82"/>
      <c r="D12" s="83"/>
      <c r="E12" s="84"/>
      <c r="F12" s="85"/>
      <c r="G12" s="87"/>
      <c r="H12" s="88"/>
      <c r="I12" s="88"/>
      <c r="J12" s="77" t="str">
        <f t="shared" ref="J12" si="4">IF($N13,"",IF($P12&lt;&gt;0,$P12,IF($P13&lt;&gt;0,$P13,IF($R13&lt;&gt;0,$R13,IF($S13&lt;&gt;0,$S13,"OK")))))</f>
        <v/>
      </c>
      <c r="K12" s="52"/>
      <c r="L12" s="1"/>
      <c r="N12" s="47"/>
      <c r="O12" s="25">
        <f t="shared" si="0"/>
        <v>0</v>
      </c>
      <c r="P12" s="25" t="str">
        <f>IF($O12=0,"NG:ふりがな",0)</f>
        <v>NG:ふりがな</v>
      </c>
      <c r="Q12" s="25"/>
      <c r="R12" s="25"/>
      <c r="S12" s="25"/>
      <c r="T12" s="19"/>
      <c r="U12" s="19"/>
      <c r="V12" s="20"/>
    </row>
    <row r="13" spans="1:22" ht="24" customHeight="1" x14ac:dyDescent="0.15">
      <c r="A13" s="1"/>
      <c r="B13" s="8">
        <v>3</v>
      </c>
      <c r="C13" s="79"/>
      <c r="D13" s="80"/>
      <c r="E13" s="81"/>
      <c r="F13" s="86"/>
      <c r="G13" s="89"/>
      <c r="H13" s="90"/>
      <c r="I13" s="90"/>
      <c r="J13" s="78"/>
      <c r="K13" s="52"/>
      <c r="L13" s="1"/>
      <c r="N13" s="48" t="b">
        <f>AND($C12="",$C13="")</f>
        <v>1</v>
      </c>
      <c r="O13" s="25">
        <f t="shared" si="0"/>
        <v>0</v>
      </c>
      <c r="P13" s="25" t="str">
        <f>IF($O13=0,"NG:名前",0)</f>
        <v>NG:名前</v>
      </c>
      <c r="Q13" s="25">
        <f>IF(AND($F12&gt;=1,$F12&lt;=6),$F12,0)</f>
        <v>0</v>
      </c>
      <c r="R13" s="25" t="str">
        <f>IF(AND($Q13&gt;=1,$Q13&lt;=6),0,"NG:学年")</f>
        <v>NG:学年</v>
      </c>
      <c r="S13" s="25" t="str">
        <f t="shared" si="2"/>
        <v>NG:空欄</v>
      </c>
      <c r="T13" s="19" t="b">
        <f t="shared" si="3"/>
        <v>1</v>
      </c>
      <c r="U13" s="19"/>
      <c r="V13" s="20"/>
    </row>
    <row r="14" spans="1:22" s="7" customFormat="1" ht="14.1" customHeight="1" x14ac:dyDescent="0.15">
      <c r="A14" s="5"/>
      <c r="B14" s="16" t="s">
        <v>1</v>
      </c>
      <c r="C14" s="82"/>
      <c r="D14" s="83"/>
      <c r="E14" s="84"/>
      <c r="F14" s="85"/>
      <c r="G14" s="87"/>
      <c r="H14" s="88"/>
      <c r="I14" s="88"/>
      <c r="J14" s="77" t="str">
        <f t="shared" ref="J14" si="5">IF($N15,"",IF($P14&lt;&gt;0,$P14,IF($P15&lt;&gt;0,$P15,IF($R15&lt;&gt;0,$R15,IF($S15&lt;&gt;0,$S15,"OK")))))</f>
        <v/>
      </c>
      <c r="K14" s="52"/>
      <c r="L14" s="1"/>
      <c r="N14" s="47"/>
      <c r="O14" s="25">
        <f t="shared" si="0"/>
        <v>0</v>
      </c>
      <c r="P14" s="25" t="str">
        <f>IF($O14=0,"NG:ふりがな",0)</f>
        <v>NG:ふりがな</v>
      </c>
      <c r="Q14" s="25"/>
      <c r="R14" s="25"/>
      <c r="S14" s="25"/>
      <c r="T14" s="19"/>
      <c r="U14" s="19"/>
      <c r="V14" s="20"/>
    </row>
    <row r="15" spans="1:22" ht="24" customHeight="1" x14ac:dyDescent="0.15">
      <c r="A15" s="1"/>
      <c r="B15" s="8">
        <v>4</v>
      </c>
      <c r="C15" s="79"/>
      <c r="D15" s="80"/>
      <c r="E15" s="81"/>
      <c r="F15" s="86"/>
      <c r="G15" s="89"/>
      <c r="H15" s="90"/>
      <c r="I15" s="90"/>
      <c r="J15" s="78"/>
      <c r="K15" s="52"/>
      <c r="L15" s="1"/>
      <c r="N15" s="48" t="b">
        <f>AND($C14="",$C15="")</f>
        <v>1</v>
      </c>
      <c r="O15" s="25">
        <f t="shared" si="0"/>
        <v>0</v>
      </c>
      <c r="P15" s="25" t="str">
        <f>IF($O15=0,"NG:名前",0)</f>
        <v>NG:名前</v>
      </c>
      <c r="Q15" s="25">
        <f>IF(AND($F14&gt;=1,$F14&lt;=6),$F14,0)</f>
        <v>0</v>
      </c>
      <c r="R15" s="25" t="str">
        <f>IF(AND($Q15&gt;=1,$Q15&lt;=6),0,"NG:学年")</f>
        <v>NG:学年</v>
      </c>
      <c r="S15" s="25" t="str">
        <f t="shared" si="2"/>
        <v>NG:空欄</v>
      </c>
      <c r="T15" s="19" t="b">
        <f t="shared" si="3"/>
        <v>1</v>
      </c>
      <c r="U15" s="19"/>
      <c r="V15" s="20"/>
    </row>
    <row r="16" spans="1:22" s="7" customFormat="1" ht="14.1" customHeight="1" x14ac:dyDescent="0.15">
      <c r="A16" s="5"/>
      <c r="B16" s="16" t="s">
        <v>1</v>
      </c>
      <c r="C16" s="82"/>
      <c r="D16" s="83"/>
      <c r="E16" s="84"/>
      <c r="F16" s="85"/>
      <c r="G16" s="87"/>
      <c r="H16" s="88"/>
      <c r="I16" s="88"/>
      <c r="J16" s="77" t="str">
        <f t="shared" ref="J16" si="6">IF($N17,"",IF($P16&lt;&gt;0,$P16,IF($P17&lt;&gt;0,$P17,IF($R17&lt;&gt;0,$R17,IF($S17&lt;&gt;0,$S17,"OK")))))</f>
        <v/>
      </c>
      <c r="K16" s="52"/>
      <c r="L16" s="1"/>
      <c r="N16" s="47"/>
      <c r="O16" s="25">
        <f t="shared" si="0"/>
        <v>0</v>
      </c>
      <c r="P16" s="25" t="str">
        <f>IF($O16=0,"NG:ふりがな",0)</f>
        <v>NG:ふりがな</v>
      </c>
      <c r="Q16" s="25"/>
      <c r="R16" s="25"/>
      <c r="S16" s="25"/>
      <c r="T16" s="19"/>
      <c r="U16" s="19"/>
      <c r="V16" s="20"/>
    </row>
    <row r="17" spans="1:22" ht="24" customHeight="1" x14ac:dyDescent="0.15">
      <c r="A17" s="1"/>
      <c r="B17" s="8">
        <v>5</v>
      </c>
      <c r="C17" s="79"/>
      <c r="D17" s="80"/>
      <c r="E17" s="81"/>
      <c r="F17" s="86"/>
      <c r="G17" s="89"/>
      <c r="H17" s="90"/>
      <c r="I17" s="90"/>
      <c r="J17" s="78"/>
      <c r="K17" s="52"/>
      <c r="L17" s="1"/>
      <c r="N17" s="48" t="b">
        <f>AND($C16="",$C17="")</f>
        <v>1</v>
      </c>
      <c r="O17" s="25">
        <f t="shared" si="0"/>
        <v>0</v>
      </c>
      <c r="P17" s="25" t="str">
        <f>IF($O17=0,"NG:名前",0)</f>
        <v>NG:名前</v>
      </c>
      <c r="Q17" s="25">
        <f>IF(AND($F16&gt;=1,$F16&lt;=6),$F16,0)</f>
        <v>0</v>
      </c>
      <c r="R17" s="25" t="str">
        <f>IF(AND($Q17&gt;=1,$Q17&lt;=6),0,"NG:学年")</f>
        <v>NG:学年</v>
      </c>
      <c r="S17" s="25" t="str">
        <f t="shared" si="2"/>
        <v>NG:空欄</v>
      </c>
      <c r="T17" s="19" t="b">
        <f t="shared" si="3"/>
        <v>1</v>
      </c>
      <c r="U17" s="19"/>
      <c r="V17" s="20"/>
    </row>
    <row r="18" spans="1:22" s="7" customFormat="1" ht="14.1" customHeight="1" x14ac:dyDescent="0.15">
      <c r="A18" s="5"/>
      <c r="B18" s="16" t="s">
        <v>1</v>
      </c>
      <c r="C18" s="82"/>
      <c r="D18" s="83"/>
      <c r="E18" s="84"/>
      <c r="F18" s="85"/>
      <c r="G18" s="87"/>
      <c r="H18" s="88"/>
      <c r="I18" s="88"/>
      <c r="J18" s="77" t="str">
        <f t="shared" ref="J18" si="7">IF($N19,"",IF($P18&lt;&gt;0,$P18,IF($P19&lt;&gt;0,$P19,IF($R19&lt;&gt;0,$R19,IF($S19&lt;&gt;0,$S19,"OK")))))</f>
        <v/>
      </c>
      <c r="K18" s="52"/>
      <c r="L18" s="1"/>
      <c r="N18" s="47"/>
      <c r="O18" s="25">
        <f t="shared" si="0"/>
        <v>0</v>
      </c>
      <c r="P18" s="25" t="str">
        <f>IF($O18=0,"NG:ふりがな",0)</f>
        <v>NG:ふりがな</v>
      </c>
      <c r="Q18" s="25"/>
      <c r="R18" s="25"/>
      <c r="S18" s="25"/>
      <c r="T18" s="19"/>
      <c r="U18" s="19"/>
      <c r="V18" s="20"/>
    </row>
    <row r="19" spans="1:22" ht="24" customHeight="1" x14ac:dyDescent="0.15">
      <c r="A19" s="1"/>
      <c r="B19" s="8">
        <v>6</v>
      </c>
      <c r="C19" s="79"/>
      <c r="D19" s="80"/>
      <c r="E19" s="81"/>
      <c r="F19" s="86"/>
      <c r="G19" s="89"/>
      <c r="H19" s="90"/>
      <c r="I19" s="90"/>
      <c r="J19" s="78"/>
      <c r="K19" s="52"/>
      <c r="L19" s="1"/>
      <c r="N19" s="48" t="b">
        <f>AND($C18="",$C19="")</f>
        <v>1</v>
      </c>
      <c r="O19" s="25">
        <f t="shared" si="0"/>
        <v>0</v>
      </c>
      <c r="P19" s="25" t="str">
        <f>IF($O19=0,"NG:名前",0)</f>
        <v>NG:名前</v>
      </c>
      <c r="Q19" s="25">
        <f>IF(AND($F18&gt;=1,$F18&lt;=6),$F18,0)</f>
        <v>0</v>
      </c>
      <c r="R19" s="25" t="str">
        <f>IF(AND($Q19&gt;=1,$Q19&lt;=6),0,"NG:学年")</f>
        <v>NG:学年</v>
      </c>
      <c r="S19" s="25" t="str">
        <f t="shared" si="2"/>
        <v>NG:空欄</v>
      </c>
      <c r="T19" s="19" t="b">
        <f t="shared" si="3"/>
        <v>1</v>
      </c>
      <c r="U19" s="19"/>
      <c r="V19" s="20"/>
    </row>
    <row r="20" spans="1:22" s="7" customFormat="1" ht="14.1" customHeight="1" x14ac:dyDescent="0.15">
      <c r="A20" s="5"/>
      <c r="B20" s="16" t="s">
        <v>1</v>
      </c>
      <c r="C20" s="82"/>
      <c r="D20" s="83"/>
      <c r="E20" s="84"/>
      <c r="F20" s="85"/>
      <c r="G20" s="87"/>
      <c r="H20" s="88"/>
      <c r="I20" s="88"/>
      <c r="J20" s="77" t="str">
        <f t="shared" ref="J20" si="8">IF($N21,"",IF($P20&lt;&gt;0,$P20,IF($P21&lt;&gt;0,$P21,IF($R21&lt;&gt;0,$R21,IF($S21&lt;&gt;0,$S21,"OK")))))</f>
        <v/>
      </c>
      <c r="K20" s="52"/>
      <c r="L20" s="1"/>
      <c r="N20" s="47"/>
      <c r="O20" s="25">
        <f t="shared" si="0"/>
        <v>0</v>
      </c>
      <c r="P20" s="25" t="str">
        <f>IF($O20=0,"NG:ふりがな",0)</f>
        <v>NG:ふりがな</v>
      </c>
      <c r="Q20" s="25"/>
      <c r="R20" s="25"/>
      <c r="S20" s="25"/>
      <c r="T20" s="19"/>
      <c r="U20" s="19"/>
      <c r="V20" s="20"/>
    </row>
    <row r="21" spans="1:22" ht="24" customHeight="1" x14ac:dyDescent="0.15">
      <c r="A21" s="1"/>
      <c r="B21" s="8">
        <v>7</v>
      </c>
      <c r="C21" s="79"/>
      <c r="D21" s="80"/>
      <c r="E21" s="81"/>
      <c r="F21" s="86"/>
      <c r="G21" s="89"/>
      <c r="H21" s="90"/>
      <c r="I21" s="90"/>
      <c r="J21" s="78"/>
      <c r="K21" s="52"/>
      <c r="L21" s="1"/>
      <c r="N21" s="48" t="b">
        <f>AND($C20="",$C21="")</f>
        <v>1</v>
      </c>
      <c r="O21" s="25">
        <f t="shared" si="0"/>
        <v>0</v>
      </c>
      <c r="P21" s="25" t="str">
        <f>IF($O21=0,"NG:名前",0)</f>
        <v>NG:名前</v>
      </c>
      <c r="Q21" s="25">
        <f>IF(AND($F20&gt;=1,$F20&lt;=6),$F20,0)</f>
        <v>0</v>
      </c>
      <c r="R21" s="25" t="str">
        <f>IF(AND($Q21&gt;=1,$Q21&lt;=6),0,"NG:学年")</f>
        <v>NG:学年</v>
      </c>
      <c r="S21" s="25" t="str">
        <f t="shared" si="2"/>
        <v>NG:空欄</v>
      </c>
      <c r="T21" s="19" t="b">
        <f t="shared" si="3"/>
        <v>1</v>
      </c>
      <c r="U21" s="19"/>
      <c r="V21" s="20"/>
    </row>
    <row r="22" spans="1:22" s="7" customFormat="1" ht="14.1" customHeight="1" x14ac:dyDescent="0.15">
      <c r="A22" s="5"/>
      <c r="B22" s="16" t="s">
        <v>1</v>
      </c>
      <c r="C22" s="82"/>
      <c r="D22" s="83"/>
      <c r="E22" s="84"/>
      <c r="F22" s="85"/>
      <c r="G22" s="87"/>
      <c r="H22" s="88"/>
      <c r="I22" s="88"/>
      <c r="J22" s="77" t="str">
        <f t="shared" ref="J22" si="9">IF($N23,"",IF($P22&lt;&gt;0,$P22,IF($P23&lt;&gt;0,$P23,IF($R23&lt;&gt;0,$R23,IF($S23&lt;&gt;0,$S23,"OK")))))</f>
        <v/>
      </c>
      <c r="K22" s="52"/>
      <c r="L22" s="1"/>
      <c r="N22" s="47"/>
      <c r="O22" s="25">
        <f t="shared" si="0"/>
        <v>0</v>
      </c>
      <c r="P22" s="25" t="str">
        <f>IF($O22=0,"NG:ふりがな",0)</f>
        <v>NG:ふりがな</v>
      </c>
      <c r="Q22" s="25"/>
      <c r="R22" s="25"/>
      <c r="S22" s="25"/>
      <c r="T22" s="19"/>
      <c r="U22" s="19"/>
      <c r="V22" s="20"/>
    </row>
    <row r="23" spans="1:22" ht="24" customHeight="1" x14ac:dyDescent="0.15">
      <c r="A23" s="1"/>
      <c r="B23" s="8">
        <v>8</v>
      </c>
      <c r="C23" s="79"/>
      <c r="D23" s="80"/>
      <c r="E23" s="81"/>
      <c r="F23" s="86"/>
      <c r="G23" s="89"/>
      <c r="H23" s="90"/>
      <c r="I23" s="90"/>
      <c r="J23" s="78"/>
      <c r="K23" s="52"/>
      <c r="L23" s="1"/>
      <c r="N23" s="48" t="b">
        <f>AND($C22="",$C23="")</f>
        <v>1</v>
      </c>
      <c r="O23" s="25">
        <f t="shared" si="0"/>
        <v>0</v>
      </c>
      <c r="P23" s="25" t="str">
        <f>IF($O23=0,"NG:名前",0)</f>
        <v>NG:名前</v>
      </c>
      <c r="Q23" s="25">
        <f>IF(AND($F22&gt;=1,$F22&lt;=6),$F22,0)</f>
        <v>0</v>
      </c>
      <c r="R23" s="25" t="str">
        <f>IF(AND($Q23&gt;=1,$Q23&lt;=6),0,"NG:学年")</f>
        <v>NG:学年</v>
      </c>
      <c r="S23" s="25" t="str">
        <f t="shared" si="2"/>
        <v>NG:空欄</v>
      </c>
      <c r="T23" s="19" t="b">
        <f t="shared" si="3"/>
        <v>1</v>
      </c>
      <c r="U23" s="19"/>
      <c r="V23" s="20"/>
    </row>
    <row r="24" spans="1:22" ht="21.95" customHeight="1" x14ac:dyDescent="0.15">
      <c r="A24" s="1"/>
      <c r="B24" s="54"/>
      <c r="C24" s="54"/>
      <c r="D24" s="54"/>
      <c r="E24" s="54"/>
      <c r="F24" s="54"/>
      <c r="G24" s="54"/>
      <c r="H24" s="54"/>
      <c r="I24" s="54"/>
      <c r="J24" s="55" t="str">
        <f>IF($S$24&lt;&gt;0,$S$24,"")</f>
        <v/>
      </c>
      <c r="K24" s="54"/>
      <c r="L24" s="1"/>
      <c r="N24" s="24"/>
      <c r="O24" s="24"/>
      <c r="P24" s="24"/>
      <c r="Q24" s="24"/>
      <c r="R24" s="24"/>
      <c r="S24" s="24">
        <f>IF(AND($N$4=FALSE,$P$4&gt;0,$P$4&lt;10),"NG:5人以上",0)</f>
        <v>0</v>
      </c>
      <c r="T24" s="19" t="b">
        <f>OR($N$4,$P$4&gt;=10)</f>
        <v>0</v>
      </c>
    </row>
    <row r="25" spans="1:22" ht="56.25" customHeight="1" x14ac:dyDescent="0.15">
      <c r="A25" s="1"/>
      <c r="B25" s="66" t="s">
        <v>44</v>
      </c>
      <c r="C25" s="66"/>
      <c r="D25" s="66"/>
      <c r="E25" s="66"/>
      <c r="F25" s="66"/>
      <c r="G25" s="66"/>
      <c r="H25" s="66"/>
      <c r="I25" s="66"/>
      <c r="J25" s="66"/>
      <c r="K25" s="66"/>
      <c r="L25" s="1"/>
      <c r="N25" s="24"/>
      <c r="O25" s="24"/>
      <c r="P25" s="24"/>
      <c r="Q25" s="24"/>
      <c r="R25" s="24"/>
      <c r="S25" s="24"/>
    </row>
    <row r="26" spans="1:22" ht="14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24"/>
      <c r="O26" s="24"/>
      <c r="P26" s="24"/>
      <c r="Q26" s="24"/>
      <c r="R26" s="24"/>
      <c r="S26" s="24"/>
    </row>
  </sheetData>
  <sheetProtection algorithmName="SHA-512" hashValue="INuEmgX+mKzIzz7M6hMP3+KOziSaQlruJOExRzP2FDM1DFQL2We8Ud68KKO7/QA7WK08K4ykPBvSNm2qXLeRuw==" saltValue="YSLX4S0Z5JkUDb70uzPXGQ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F4 H4 C8:I23">
    <cfRule type="expression" dxfId="24" priority="2" stopIfTrue="1">
      <formula>$H$4="男子"</formula>
    </cfRule>
    <cfRule type="expression" dxfId="23" priority="3" stopIfTrue="1">
      <formula>$H$4="女子"</formula>
    </cfRule>
  </conditionalFormatting>
  <conditionalFormatting sqref="J8:J23">
    <cfRule type="expression" dxfId="22" priority="4" stopIfTrue="1">
      <formula>$J8="OK"</formula>
    </cfRule>
    <cfRule type="expression" dxfId="21" priority="5" stopIfTrue="1">
      <formula>AND($J8&lt;&gt;"",$J8&lt;&gt;"OK")</formula>
    </cfRule>
  </conditionalFormatting>
  <conditionalFormatting sqref="J24">
    <cfRule type="expression" dxfId="20" priority="1">
      <formula>$J$24&lt;&gt;""</formula>
    </cfRule>
  </conditionalFormatting>
  <dataValidations count="3">
    <dataValidation type="list" showInputMessage="1" showErrorMessage="1" sqref="F4" xr:uid="{1A3FC124-CAED-4AAA-86CB-13C7C3A8938C}">
      <formula1>"　,Ａ,Ｂ,Ｃ,Ｄ,Ｅ,Ｆ,Ｇ,Ｈ,Ｉ,Ｊ,Ｋ,Ｌ,Ｍ,Ｎ"</formula1>
    </dataValidation>
    <dataValidation type="list" errorStyle="warning" allowBlank="1" showInputMessage="1" showErrorMessage="1" error="「男子」「女子」のどちらかを入れてください！" sqref="H4" xr:uid="{D572DCF0-7412-4A14-83A6-3D7A6A3BB34C}">
      <formula1>"男子,女子"</formula1>
    </dataValidation>
    <dataValidation type="list" imeMode="disabled" allowBlank="1" showInputMessage="1" showErrorMessage="1" sqref="F8:F23" xr:uid="{48ED8977-93BB-4AD1-A057-56E46A01C5C6}">
      <formula1>"6,5,4,3,2,1"</formula1>
    </dataValidation>
  </dataValidation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0049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3</xdr:row>
                    <xdr:rowOff>28575</xdr:rowOff>
                  </from>
                  <to>
                    <xdr:col>9</xdr:col>
                    <xdr:colOff>781050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15A8D-F572-4BB1-94E3-9096C9EC93C2}">
  <sheetPr codeName="Sheet22">
    <tabColor rgb="FFFFE1E1"/>
  </sheetPr>
  <dimension ref="A1:V26"/>
  <sheetViews>
    <sheetView zoomScaleNormal="100" workbookViewId="0">
      <selection activeCell="C9" sqref="C9:E9"/>
    </sheetView>
  </sheetViews>
  <sheetFormatPr defaultRowHeight="13.5" x14ac:dyDescent="0.1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19" hidden="1" customWidth="1"/>
    <col min="15" max="15" width="8.375" style="19" hidden="1" customWidth="1"/>
    <col min="16" max="16" width="3.625" style="19" hidden="1" customWidth="1"/>
    <col min="17" max="20" width="9" style="19" hidden="1" customWidth="1"/>
    <col min="21" max="21" width="9" style="20" customWidth="1"/>
    <col min="22" max="16384" width="9" style="2"/>
  </cols>
  <sheetData>
    <row r="1" spans="1:22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 x14ac:dyDescent="0.15">
      <c r="A2" s="1"/>
      <c r="B2" s="91" t="str">
        <f>申込書!$B$3 &amp; "　参加申込書"</f>
        <v>第３６回 医王山ＳＣ交歓小学生バドミントン大会　参加申込書</v>
      </c>
      <c r="C2" s="91"/>
      <c r="D2" s="91"/>
      <c r="E2" s="91"/>
      <c r="F2" s="91"/>
      <c r="G2" s="91"/>
      <c r="H2" s="91"/>
      <c r="I2" s="91"/>
      <c r="J2" s="91"/>
      <c r="K2" s="3"/>
      <c r="L2" s="1"/>
    </row>
    <row r="3" spans="1:22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24" customHeight="1" x14ac:dyDescent="0.15">
      <c r="A4" s="1"/>
      <c r="B4" s="73" t="s">
        <v>0</v>
      </c>
      <c r="C4" s="74"/>
      <c r="D4" s="75">
        <f>申込書!$C$7</f>
        <v>0</v>
      </c>
      <c r="E4" s="75"/>
      <c r="F4" s="26" t="s">
        <v>50</v>
      </c>
      <c r="G4" s="14"/>
      <c r="H4" s="30" t="s">
        <v>16</v>
      </c>
      <c r="I4" s="1"/>
      <c r="J4" s="1"/>
      <c r="K4" s="1"/>
      <c r="L4" s="1"/>
      <c r="N4" s="28" t="b">
        <v>0</v>
      </c>
      <c r="O4" s="24" t="b">
        <f>AND($T$9,$T$11,$T$13,$T$15,$T$17,$T$19,$T$21,$T$23,$T$24)</f>
        <v>0</v>
      </c>
      <c r="P4" s="28">
        <f>COUNTA(C8:E23)</f>
        <v>0</v>
      </c>
    </row>
    <row r="5" spans="1:22" ht="24" customHeight="1" x14ac:dyDescent="0.15">
      <c r="A5" s="1"/>
      <c r="B5" s="4"/>
      <c r="C5" s="33"/>
      <c r="D5" s="34"/>
      <c r="E5" s="34"/>
      <c r="F5" s="92" t="s">
        <v>38</v>
      </c>
      <c r="G5" s="92"/>
      <c r="H5" s="92"/>
      <c r="I5" s="92"/>
      <c r="J5" s="92"/>
      <c r="K5" s="92"/>
      <c r="L5" s="1"/>
      <c r="N5" s="24"/>
      <c r="O5" s="24"/>
      <c r="P5" s="24"/>
      <c r="Q5" s="24"/>
      <c r="R5" s="24"/>
      <c r="S5" s="24"/>
    </row>
    <row r="6" spans="1:22" ht="20.100000000000001" customHeight="1" x14ac:dyDescent="0.15">
      <c r="A6" s="1"/>
      <c r="B6" s="76" t="s">
        <v>2</v>
      </c>
      <c r="C6" s="76"/>
      <c r="D6" s="76"/>
      <c r="E6" s="76"/>
      <c r="F6" s="76"/>
      <c r="G6" s="76"/>
      <c r="H6" s="76"/>
      <c r="I6" s="76"/>
      <c r="J6" s="76"/>
      <c r="K6" s="50"/>
      <c r="L6" s="1"/>
      <c r="N6" s="24"/>
      <c r="O6" s="24"/>
      <c r="P6" s="24"/>
      <c r="Q6" s="24"/>
      <c r="R6" s="24"/>
      <c r="S6" s="24"/>
    </row>
    <row r="7" spans="1:22" s="7" customFormat="1" ht="20.100000000000001" customHeight="1" x14ac:dyDescent="0.15">
      <c r="A7" s="5"/>
      <c r="B7" s="15"/>
      <c r="C7" s="67" t="s">
        <v>11</v>
      </c>
      <c r="D7" s="68"/>
      <c r="E7" s="69"/>
      <c r="F7" s="15" t="s">
        <v>13</v>
      </c>
      <c r="G7" s="70" t="s">
        <v>14</v>
      </c>
      <c r="H7" s="71"/>
      <c r="I7" s="72"/>
      <c r="J7" s="11" t="s">
        <v>9</v>
      </c>
      <c r="K7" s="51"/>
      <c r="L7" s="1"/>
      <c r="O7" s="24"/>
      <c r="P7" s="24"/>
      <c r="Q7" s="24"/>
      <c r="R7" s="24"/>
      <c r="S7" s="24"/>
      <c r="T7" s="19"/>
      <c r="U7" s="19"/>
      <c r="V7" s="20"/>
    </row>
    <row r="8" spans="1:22" s="7" customFormat="1" ht="14.1" customHeight="1" x14ac:dyDescent="0.15">
      <c r="A8" s="5"/>
      <c r="B8" s="16" t="s">
        <v>1</v>
      </c>
      <c r="C8" s="82"/>
      <c r="D8" s="83"/>
      <c r="E8" s="84"/>
      <c r="F8" s="85"/>
      <c r="G8" s="87"/>
      <c r="H8" s="88"/>
      <c r="I8" s="88"/>
      <c r="J8" s="77" t="str">
        <f>IF($N9,"",IF($P8&lt;&gt;0,$P8,IF($P9&lt;&gt;0,$P9,IF($R9&lt;&gt;0,$R9,IF($S9&lt;&gt;0,$S9,"OK")))))</f>
        <v/>
      </c>
      <c r="K8" s="52"/>
      <c r="L8" s="1"/>
      <c r="N8" s="47"/>
      <c r="O8" s="25">
        <f>IFERROR(FIND(" ",C8),0)+IFERROR(FIND("　",C8),0)</f>
        <v>0</v>
      </c>
      <c r="P8" s="25" t="str">
        <f>IF($O8=0,"NG:ふりがな",0)</f>
        <v>NG:ふりがな</v>
      </c>
      <c r="Q8" s="25"/>
      <c r="R8" s="25"/>
      <c r="S8" s="25"/>
      <c r="T8" s="19"/>
      <c r="U8" s="19"/>
      <c r="V8" s="20"/>
    </row>
    <row r="9" spans="1:22" ht="24" customHeight="1" x14ac:dyDescent="0.15">
      <c r="A9" s="1"/>
      <c r="B9" s="8">
        <v>1</v>
      </c>
      <c r="C9" s="79"/>
      <c r="D9" s="80"/>
      <c r="E9" s="81"/>
      <c r="F9" s="86"/>
      <c r="G9" s="89"/>
      <c r="H9" s="90"/>
      <c r="I9" s="90"/>
      <c r="J9" s="78"/>
      <c r="K9" s="52"/>
      <c r="L9" s="1"/>
      <c r="N9" s="48" t="b">
        <f>AND($C8="",$C9="")</f>
        <v>1</v>
      </c>
      <c r="O9" s="25">
        <f t="shared" ref="O9:O23" si="0">IFERROR(FIND(" ",C9),0)+IFERROR(FIND("　",C9),0)</f>
        <v>0</v>
      </c>
      <c r="P9" s="25" t="str">
        <f>IF($O9=0,"NG:名前",0)</f>
        <v>NG:名前</v>
      </c>
      <c r="Q9" s="25">
        <f>IF(AND($F8&gt;=1,$F8&lt;=6),$F8,0)</f>
        <v>0</v>
      </c>
      <c r="R9" s="25" t="str">
        <f>IF(AND($Q9&gt;=1,$Q9&lt;=6),0,"NG:学年")</f>
        <v>NG:学年</v>
      </c>
      <c r="S9" s="25" t="str">
        <f>IF(($B9*2)&gt;$P$4,"NG:空欄",0)</f>
        <v>NG:空欄</v>
      </c>
      <c r="T9" s="19" t="b">
        <f>IF($N9,TRUE,($J8="OK"))</f>
        <v>1</v>
      </c>
      <c r="U9" s="19"/>
      <c r="V9" s="20"/>
    </row>
    <row r="10" spans="1:22" s="7" customFormat="1" ht="14.1" customHeight="1" x14ac:dyDescent="0.15">
      <c r="A10" s="5"/>
      <c r="B10" s="16" t="s">
        <v>1</v>
      </c>
      <c r="C10" s="82"/>
      <c r="D10" s="83"/>
      <c r="E10" s="84"/>
      <c r="F10" s="85"/>
      <c r="G10" s="87"/>
      <c r="H10" s="88"/>
      <c r="I10" s="88"/>
      <c r="J10" s="77" t="str">
        <f t="shared" ref="J10" si="1">IF($N11,"",IF($P10&lt;&gt;0,$P10,IF($P11&lt;&gt;0,$P11,IF($R11&lt;&gt;0,$R11,IF($S11&lt;&gt;0,$S11,"OK")))))</f>
        <v/>
      </c>
      <c r="K10" s="52"/>
      <c r="L10" s="1"/>
      <c r="N10" s="47"/>
      <c r="O10" s="25">
        <f t="shared" si="0"/>
        <v>0</v>
      </c>
      <c r="P10" s="25" t="str">
        <f>IF($O10=0,"NG:ふりがな",0)</f>
        <v>NG:ふりがな</v>
      </c>
      <c r="Q10" s="25"/>
      <c r="R10" s="25"/>
      <c r="S10" s="25"/>
      <c r="T10" s="19"/>
      <c r="U10" s="19"/>
      <c r="V10" s="20"/>
    </row>
    <row r="11" spans="1:22" ht="24" customHeight="1" x14ac:dyDescent="0.15">
      <c r="A11" s="1"/>
      <c r="B11" s="8">
        <v>2</v>
      </c>
      <c r="C11" s="79"/>
      <c r="D11" s="80"/>
      <c r="E11" s="81"/>
      <c r="F11" s="86"/>
      <c r="G11" s="89"/>
      <c r="H11" s="90"/>
      <c r="I11" s="90"/>
      <c r="J11" s="78"/>
      <c r="K11" s="52"/>
      <c r="L11" s="1"/>
      <c r="N11" s="48" t="b">
        <f>AND($C10="",$C11="")</f>
        <v>1</v>
      </c>
      <c r="O11" s="25">
        <f t="shared" si="0"/>
        <v>0</v>
      </c>
      <c r="P11" s="25" t="str">
        <f>IF($O11=0,"NG:名前",0)</f>
        <v>NG:名前</v>
      </c>
      <c r="Q11" s="25">
        <f>IF(AND($F10&gt;=1,$F10&lt;=6),$F10,0)</f>
        <v>0</v>
      </c>
      <c r="R11" s="25" t="str">
        <f>IF(AND($Q11&gt;=1,$Q11&lt;=6),0,"NG:学年")</f>
        <v>NG:学年</v>
      </c>
      <c r="S11" s="25" t="str">
        <f t="shared" ref="S11:S23" si="2">IF(($B11*2)&gt;$P$4,"NG:空欄",0)</f>
        <v>NG:空欄</v>
      </c>
      <c r="T11" s="19" t="b">
        <f t="shared" ref="T11:T23" si="3">IF($N11,TRUE,($J10="OK"))</f>
        <v>1</v>
      </c>
      <c r="U11" s="19"/>
      <c r="V11" s="20"/>
    </row>
    <row r="12" spans="1:22" s="7" customFormat="1" ht="14.1" customHeight="1" x14ac:dyDescent="0.15">
      <c r="A12" s="5"/>
      <c r="B12" s="16" t="s">
        <v>1</v>
      </c>
      <c r="C12" s="82"/>
      <c r="D12" s="83"/>
      <c r="E12" s="84"/>
      <c r="F12" s="85"/>
      <c r="G12" s="87"/>
      <c r="H12" s="88"/>
      <c r="I12" s="88"/>
      <c r="J12" s="77" t="str">
        <f t="shared" ref="J12" si="4">IF($N13,"",IF($P12&lt;&gt;0,$P12,IF($P13&lt;&gt;0,$P13,IF($R13&lt;&gt;0,$R13,IF($S13&lt;&gt;0,$S13,"OK")))))</f>
        <v/>
      </c>
      <c r="K12" s="52"/>
      <c r="L12" s="1"/>
      <c r="N12" s="47"/>
      <c r="O12" s="25">
        <f t="shared" si="0"/>
        <v>0</v>
      </c>
      <c r="P12" s="25" t="str">
        <f>IF($O12=0,"NG:ふりがな",0)</f>
        <v>NG:ふりがな</v>
      </c>
      <c r="Q12" s="25"/>
      <c r="R12" s="25"/>
      <c r="S12" s="25"/>
      <c r="T12" s="19"/>
      <c r="U12" s="19"/>
      <c r="V12" s="20"/>
    </row>
    <row r="13" spans="1:22" ht="24" customHeight="1" x14ac:dyDescent="0.15">
      <c r="A13" s="1"/>
      <c r="B13" s="8">
        <v>3</v>
      </c>
      <c r="C13" s="79"/>
      <c r="D13" s="80"/>
      <c r="E13" s="81"/>
      <c r="F13" s="86"/>
      <c r="G13" s="89"/>
      <c r="H13" s="90"/>
      <c r="I13" s="90"/>
      <c r="J13" s="78"/>
      <c r="K13" s="52"/>
      <c r="L13" s="1"/>
      <c r="N13" s="48" t="b">
        <f>AND($C12="",$C13="")</f>
        <v>1</v>
      </c>
      <c r="O13" s="25">
        <f t="shared" si="0"/>
        <v>0</v>
      </c>
      <c r="P13" s="25" t="str">
        <f>IF($O13=0,"NG:名前",0)</f>
        <v>NG:名前</v>
      </c>
      <c r="Q13" s="25">
        <f>IF(AND($F12&gt;=1,$F12&lt;=6),$F12,0)</f>
        <v>0</v>
      </c>
      <c r="R13" s="25" t="str">
        <f>IF(AND($Q13&gt;=1,$Q13&lt;=6),0,"NG:学年")</f>
        <v>NG:学年</v>
      </c>
      <c r="S13" s="25" t="str">
        <f t="shared" si="2"/>
        <v>NG:空欄</v>
      </c>
      <c r="T13" s="19" t="b">
        <f t="shared" si="3"/>
        <v>1</v>
      </c>
      <c r="U13" s="19"/>
      <c r="V13" s="20"/>
    </row>
    <row r="14" spans="1:22" s="7" customFormat="1" ht="14.1" customHeight="1" x14ac:dyDescent="0.15">
      <c r="A14" s="5"/>
      <c r="B14" s="16" t="s">
        <v>1</v>
      </c>
      <c r="C14" s="82"/>
      <c r="D14" s="83"/>
      <c r="E14" s="84"/>
      <c r="F14" s="85"/>
      <c r="G14" s="87"/>
      <c r="H14" s="88"/>
      <c r="I14" s="88"/>
      <c r="J14" s="77" t="str">
        <f t="shared" ref="J14" si="5">IF($N15,"",IF($P14&lt;&gt;0,$P14,IF($P15&lt;&gt;0,$P15,IF($R15&lt;&gt;0,$R15,IF($S15&lt;&gt;0,$S15,"OK")))))</f>
        <v/>
      </c>
      <c r="K14" s="52"/>
      <c r="L14" s="1"/>
      <c r="N14" s="47"/>
      <c r="O14" s="25">
        <f t="shared" si="0"/>
        <v>0</v>
      </c>
      <c r="P14" s="25" t="str">
        <f>IF($O14=0,"NG:ふりがな",0)</f>
        <v>NG:ふりがな</v>
      </c>
      <c r="Q14" s="25"/>
      <c r="R14" s="25"/>
      <c r="S14" s="25"/>
      <c r="T14" s="19"/>
      <c r="U14" s="19"/>
      <c r="V14" s="20"/>
    </row>
    <row r="15" spans="1:22" ht="24" customHeight="1" x14ac:dyDescent="0.15">
      <c r="A15" s="1"/>
      <c r="B15" s="8">
        <v>4</v>
      </c>
      <c r="C15" s="79"/>
      <c r="D15" s="80"/>
      <c r="E15" s="81"/>
      <c r="F15" s="86"/>
      <c r="G15" s="89"/>
      <c r="H15" s="90"/>
      <c r="I15" s="90"/>
      <c r="J15" s="78"/>
      <c r="K15" s="52"/>
      <c r="L15" s="1"/>
      <c r="N15" s="48" t="b">
        <f>AND($C14="",$C15="")</f>
        <v>1</v>
      </c>
      <c r="O15" s="25">
        <f t="shared" si="0"/>
        <v>0</v>
      </c>
      <c r="P15" s="25" t="str">
        <f>IF($O15=0,"NG:名前",0)</f>
        <v>NG:名前</v>
      </c>
      <c r="Q15" s="25">
        <f>IF(AND($F14&gt;=1,$F14&lt;=6),$F14,0)</f>
        <v>0</v>
      </c>
      <c r="R15" s="25" t="str">
        <f>IF(AND($Q15&gt;=1,$Q15&lt;=6),0,"NG:学年")</f>
        <v>NG:学年</v>
      </c>
      <c r="S15" s="25" t="str">
        <f t="shared" si="2"/>
        <v>NG:空欄</v>
      </c>
      <c r="T15" s="19" t="b">
        <f t="shared" si="3"/>
        <v>1</v>
      </c>
      <c r="U15" s="19"/>
      <c r="V15" s="20"/>
    </row>
    <row r="16" spans="1:22" s="7" customFormat="1" ht="14.1" customHeight="1" x14ac:dyDescent="0.15">
      <c r="A16" s="5"/>
      <c r="B16" s="16" t="s">
        <v>1</v>
      </c>
      <c r="C16" s="82"/>
      <c r="D16" s="83"/>
      <c r="E16" s="84"/>
      <c r="F16" s="85"/>
      <c r="G16" s="87"/>
      <c r="H16" s="88"/>
      <c r="I16" s="88"/>
      <c r="J16" s="77" t="str">
        <f t="shared" ref="J16" si="6">IF($N17,"",IF($P16&lt;&gt;0,$P16,IF($P17&lt;&gt;0,$P17,IF($R17&lt;&gt;0,$R17,IF($S17&lt;&gt;0,$S17,"OK")))))</f>
        <v/>
      </c>
      <c r="K16" s="52"/>
      <c r="L16" s="1"/>
      <c r="N16" s="47"/>
      <c r="O16" s="25">
        <f t="shared" si="0"/>
        <v>0</v>
      </c>
      <c r="P16" s="25" t="str">
        <f>IF($O16=0,"NG:ふりがな",0)</f>
        <v>NG:ふりがな</v>
      </c>
      <c r="Q16" s="25"/>
      <c r="R16" s="25"/>
      <c r="S16" s="25"/>
      <c r="T16" s="19"/>
      <c r="U16" s="19"/>
      <c r="V16" s="20"/>
    </row>
    <row r="17" spans="1:22" ht="24" customHeight="1" x14ac:dyDescent="0.15">
      <c r="A17" s="1"/>
      <c r="B17" s="8">
        <v>5</v>
      </c>
      <c r="C17" s="79"/>
      <c r="D17" s="80"/>
      <c r="E17" s="81"/>
      <c r="F17" s="86"/>
      <c r="G17" s="89"/>
      <c r="H17" s="90"/>
      <c r="I17" s="90"/>
      <c r="J17" s="78"/>
      <c r="K17" s="52"/>
      <c r="L17" s="1"/>
      <c r="N17" s="48" t="b">
        <f>AND($C16="",$C17="")</f>
        <v>1</v>
      </c>
      <c r="O17" s="25">
        <f t="shared" si="0"/>
        <v>0</v>
      </c>
      <c r="P17" s="25" t="str">
        <f>IF($O17=0,"NG:名前",0)</f>
        <v>NG:名前</v>
      </c>
      <c r="Q17" s="25">
        <f>IF(AND($F16&gt;=1,$F16&lt;=6),$F16,0)</f>
        <v>0</v>
      </c>
      <c r="R17" s="25" t="str">
        <f>IF(AND($Q17&gt;=1,$Q17&lt;=6),0,"NG:学年")</f>
        <v>NG:学年</v>
      </c>
      <c r="S17" s="25" t="str">
        <f t="shared" si="2"/>
        <v>NG:空欄</v>
      </c>
      <c r="T17" s="19" t="b">
        <f t="shared" si="3"/>
        <v>1</v>
      </c>
      <c r="U17" s="19"/>
      <c r="V17" s="20"/>
    </row>
    <row r="18" spans="1:22" s="7" customFormat="1" ht="14.1" customHeight="1" x14ac:dyDescent="0.15">
      <c r="A18" s="5"/>
      <c r="B18" s="16" t="s">
        <v>1</v>
      </c>
      <c r="C18" s="82"/>
      <c r="D18" s="83"/>
      <c r="E18" s="84"/>
      <c r="F18" s="85"/>
      <c r="G18" s="87"/>
      <c r="H18" s="88"/>
      <c r="I18" s="88"/>
      <c r="J18" s="77" t="str">
        <f t="shared" ref="J18" si="7">IF($N19,"",IF($P18&lt;&gt;0,$P18,IF($P19&lt;&gt;0,$P19,IF($R19&lt;&gt;0,$R19,IF($S19&lt;&gt;0,$S19,"OK")))))</f>
        <v/>
      </c>
      <c r="K18" s="52"/>
      <c r="L18" s="1"/>
      <c r="N18" s="47"/>
      <c r="O18" s="25">
        <f t="shared" si="0"/>
        <v>0</v>
      </c>
      <c r="P18" s="25" t="str">
        <f>IF($O18=0,"NG:ふりがな",0)</f>
        <v>NG:ふりがな</v>
      </c>
      <c r="Q18" s="25"/>
      <c r="R18" s="25"/>
      <c r="S18" s="25"/>
      <c r="T18" s="19"/>
      <c r="U18" s="19"/>
      <c r="V18" s="20"/>
    </row>
    <row r="19" spans="1:22" ht="24" customHeight="1" x14ac:dyDescent="0.15">
      <c r="A19" s="1"/>
      <c r="B19" s="8">
        <v>6</v>
      </c>
      <c r="C19" s="79"/>
      <c r="D19" s="80"/>
      <c r="E19" s="81"/>
      <c r="F19" s="86"/>
      <c r="G19" s="89"/>
      <c r="H19" s="90"/>
      <c r="I19" s="90"/>
      <c r="J19" s="78"/>
      <c r="K19" s="52"/>
      <c r="L19" s="1"/>
      <c r="N19" s="48" t="b">
        <f>AND($C18="",$C19="")</f>
        <v>1</v>
      </c>
      <c r="O19" s="25">
        <f t="shared" si="0"/>
        <v>0</v>
      </c>
      <c r="P19" s="25" t="str">
        <f>IF($O19=0,"NG:名前",0)</f>
        <v>NG:名前</v>
      </c>
      <c r="Q19" s="25">
        <f>IF(AND($F18&gt;=1,$F18&lt;=6),$F18,0)</f>
        <v>0</v>
      </c>
      <c r="R19" s="25" t="str">
        <f>IF(AND($Q19&gt;=1,$Q19&lt;=6),0,"NG:学年")</f>
        <v>NG:学年</v>
      </c>
      <c r="S19" s="25" t="str">
        <f t="shared" si="2"/>
        <v>NG:空欄</v>
      </c>
      <c r="T19" s="19" t="b">
        <f t="shared" si="3"/>
        <v>1</v>
      </c>
      <c r="U19" s="19"/>
      <c r="V19" s="20"/>
    </row>
    <row r="20" spans="1:22" s="7" customFormat="1" ht="14.1" customHeight="1" x14ac:dyDescent="0.15">
      <c r="A20" s="5"/>
      <c r="B20" s="16" t="s">
        <v>1</v>
      </c>
      <c r="C20" s="82"/>
      <c r="D20" s="83"/>
      <c r="E20" s="84"/>
      <c r="F20" s="85"/>
      <c r="G20" s="87"/>
      <c r="H20" s="88"/>
      <c r="I20" s="88"/>
      <c r="J20" s="77" t="str">
        <f t="shared" ref="J20" si="8">IF($N21,"",IF($P20&lt;&gt;0,$P20,IF($P21&lt;&gt;0,$P21,IF($R21&lt;&gt;0,$R21,IF($S21&lt;&gt;0,$S21,"OK")))))</f>
        <v/>
      </c>
      <c r="K20" s="52"/>
      <c r="L20" s="1"/>
      <c r="N20" s="47"/>
      <c r="O20" s="25">
        <f t="shared" si="0"/>
        <v>0</v>
      </c>
      <c r="P20" s="25" t="str">
        <f>IF($O20=0,"NG:ふりがな",0)</f>
        <v>NG:ふりがな</v>
      </c>
      <c r="Q20" s="25"/>
      <c r="R20" s="25"/>
      <c r="S20" s="25"/>
      <c r="T20" s="19"/>
      <c r="U20" s="19"/>
      <c r="V20" s="20"/>
    </row>
    <row r="21" spans="1:22" ht="24" customHeight="1" x14ac:dyDescent="0.15">
      <c r="A21" s="1"/>
      <c r="B21" s="8">
        <v>7</v>
      </c>
      <c r="C21" s="79"/>
      <c r="D21" s="80"/>
      <c r="E21" s="81"/>
      <c r="F21" s="86"/>
      <c r="G21" s="89"/>
      <c r="H21" s="90"/>
      <c r="I21" s="90"/>
      <c r="J21" s="78"/>
      <c r="K21" s="52"/>
      <c r="L21" s="1"/>
      <c r="N21" s="48" t="b">
        <f>AND($C20="",$C21="")</f>
        <v>1</v>
      </c>
      <c r="O21" s="25">
        <f t="shared" si="0"/>
        <v>0</v>
      </c>
      <c r="P21" s="25" t="str">
        <f>IF($O21=0,"NG:名前",0)</f>
        <v>NG:名前</v>
      </c>
      <c r="Q21" s="25">
        <f>IF(AND($F20&gt;=1,$F20&lt;=6),$F20,0)</f>
        <v>0</v>
      </c>
      <c r="R21" s="25" t="str">
        <f>IF(AND($Q21&gt;=1,$Q21&lt;=6),0,"NG:学年")</f>
        <v>NG:学年</v>
      </c>
      <c r="S21" s="25" t="str">
        <f t="shared" si="2"/>
        <v>NG:空欄</v>
      </c>
      <c r="T21" s="19" t="b">
        <f t="shared" si="3"/>
        <v>1</v>
      </c>
      <c r="U21" s="19"/>
      <c r="V21" s="20"/>
    </row>
    <row r="22" spans="1:22" s="7" customFormat="1" ht="14.1" customHeight="1" x14ac:dyDescent="0.15">
      <c r="A22" s="5"/>
      <c r="B22" s="16" t="s">
        <v>1</v>
      </c>
      <c r="C22" s="82"/>
      <c r="D22" s="83"/>
      <c r="E22" s="84"/>
      <c r="F22" s="85"/>
      <c r="G22" s="87"/>
      <c r="H22" s="88"/>
      <c r="I22" s="88"/>
      <c r="J22" s="77" t="str">
        <f t="shared" ref="J22" si="9">IF($N23,"",IF($P22&lt;&gt;0,$P22,IF($P23&lt;&gt;0,$P23,IF($R23&lt;&gt;0,$R23,IF($S23&lt;&gt;0,$S23,"OK")))))</f>
        <v/>
      </c>
      <c r="K22" s="52"/>
      <c r="L22" s="1"/>
      <c r="N22" s="47"/>
      <c r="O22" s="25">
        <f t="shared" si="0"/>
        <v>0</v>
      </c>
      <c r="P22" s="25" t="str">
        <f>IF($O22=0,"NG:ふりがな",0)</f>
        <v>NG:ふりがな</v>
      </c>
      <c r="Q22" s="25"/>
      <c r="R22" s="25"/>
      <c r="S22" s="25"/>
      <c r="T22" s="19"/>
      <c r="U22" s="19"/>
      <c r="V22" s="20"/>
    </row>
    <row r="23" spans="1:22" ht="24" customHeight="1" x14ac:dyDescent="0.15">
      <c r="A23" s="1"/>
      <c r="B23" s="8">
        <v>8</v>
      </c>
      <c r="C23" s="79"/>
      <c r="D23" s="80"/>
      <c r="E23" s="81"/>
      <c r="F23" s="86"/>
      <c r="G23" s="89"/>
      <c r="H23" s="90"/>
      <c r="I23" s="90"/>
      <c r="J23" s="78"/>
      <c r="K23" s="52"/>
      <c r="L23" s="1"/>
      <c r="N23" s="48" t="b">
        <f>AND($C22="",$C23="")</f>
        <v>1</v>
      </c>
      <c r="O23" s="25">
        <f t="shared" si="0"/>
        <v>0</v>
      </c>
      <c r="P23" s="25" t="str">
        <f>IF($O23=0,"NG:名前",0)</f>
        <v>NG:名前</v>
      </c>
      <c r="Q23" s="25">
        <f>IF(AND($F22&gt;=1,$F22&lt;=6),$F22,0)</f>
        <v>0</v>
      </c>
      <c r="R23" s="25" t="str">
        <f>IF(AND($Q23&gt;=1,$Q23&lt;=6),0,"NG:学年")</f>
        <v>NG:学年</v>
      </c>
      <c r="S23" s="25" t="str">
        <f t="shared" si="2"/>
        <v>NG:空欄</v>
      </c>
      <c r="T23" s="19" t="b">
        <f t="shared" si="3"/>
        <v>1</v>
      </c>
      <c r="U23" s="19"/>
      <c r="V23" s="20"/>
    </row>
    <row r="24" spans="1:22" ht="21.95" customHeight="1" x14ac:dyDescent="0.15">
      <c r="A24" s="1"/>
      <c r="B24" s="54"/>
      <c r="C24" s="54"/>
      <c r="D24" s="54"/>
      <c r="E24" s="54"/>
      <c r="F24" s="54"/>
      <c r="G24" s="54"/>
      <c r="H24" s="54"/>
      <c r="I24" s="54"/>
      <c r="J24" s="55" t="str">
        <f>IF($S$24&lt;&gt;0,$S$24,"")</f>
        <v/>
      </c>
      <c r="K24" s="54"/>
      <c r="L24" s="1"/>
      <c r="N24" s="24"/>
      <c r="O24" s="24"/>
      <c r="P24" s="24"/>
      <c r="Q24" s="24"/>
      <c r="R24" s="24"/>
      <c r="S24" s="24">
        <f>IF(AND($N$4=FALSE,$P$4&gt;0,$P$4&lt;10),"NG:5人以上",0)</f>
        <v>0</v>
      </c>
      <c r="T24" s="19" t="b">
        <f>OR($N$4,$P$4&gt;=10)</f>
        <v>0</v>
      </c>
    </row>
    <row r="25" spans="1:22" ht="56.25" customHeight="1" x14ac:dyDescent="0.15">
      <c r="A25" s="1"/>
      <c r="B25" s="66" t="s">
        <v>44</v>
      </c>
      <c r="C25" s="66"/>
      <c r="D25" s="66"/>
      <c r="E25" s="66"/>
      <c r="F25" s="66"/>
      <c r="G25" s="66"/>
      <c r="H25" s="66"/>
      <c r="I25" s="66"/>
      <c r="J25" s="66"/>
      <c r="K25" s="66"/>
      <c r="L25" s="1"/>
      <c r="N25" s="24"/>
      <c r="O25" s="24"/>
      <c r="P25" s="24"/>
      <c r="Q25" s="24"/>
      <c r="R25" s="24"/>
      <c r="S25" s="24"/>
    </row>
    <row r="26" spans="1:22" ht="14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24"/>
      <c r="O26" s="24"/>
      <c r="P26" s="24"/>
      <c r="Q26" s="24"/>
      <c r="R26" s="24"/>
      <c r="S26" s="24"/>
    </row>
  </sheetData>
  <sheetProtection algorithmName="SHA-512" hashValue="LbqooQH1vMAS9yiQ5s50LeEdD+lE0+hock8Tk4yAwc17xFxUGS1Br16ZvZj5SXMJVm7bsn3h2iYn+3osfoGe4g==" saltValue="puCod6NdKJHxi2HRCgriuA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F4 H4 C8:I23">
    <cfRule type="expression" dxfId="19" priority="2" stopIfTrue="1">
      <formula>$H$4="男子"</formula>
    </cfRule>
    <cfRule type="expression" dxfId="18" priority="3" stopIfTrue="1">
      <formula>$H$4="女子"</formula>
    </cfRule>
  </conditionalFormatting>
  <conditionalFormatting sqref="J8:J23">
    <cfRule type="expression" dxfId="17" priority="4" stopIfTrue="1">
      <formula>$J8="OK"</formula>
    </cfRule>
    <cfRule type="expression" dxfId="16" priority="5" stopIfTrue="1">
      <formula>AND($J8&lt;&gt;"",$J8&lt;&gt;"OK")</formula>
    </cfRule>
  </conditionalFormatting>
  <conditionalFormatting sqref="J24">
    <cfRule type="expression" dxfId="15" priority="1">
      <formula>$J$24&lt;&gt;""</formula>
    </cfRule>
  </conditionalFormatting>
  <dataValidations count="3">
    <dataValidation type="list" imeMode="disabled" allowBlank="1" showInputMessage="1" showErrorMessage="1" sqref="F8:F23" xr:uid="{528F5C15-C1E1-4955-BFFD-C47BBAC71DDE}">
      <formula1>"6,5,4,3,2,1"</formula1>
    </dataValidation>
    <dataValidation type="list" errorStyle="warning" allowBlank="1" showInputMessage="1" showErrorMessage="1" error="「男子」「女子」のどちらかを入れてください！" sqref="H4" xr:uid="{6A7145AF-4EF2-4C82-9827-6AFB5D3FFF93}">
      <formula1>"男子,女子"</formula1>
    </dataValidation>
    <dataValidation type="list" showInputMessage="1" showErrorMessage="1" sqref="F4" xr:uid="{0CEC0945-297C-4A69-A94B-63FD865D1A92}">
      <formula1>"　,Ａ,Ｂ,Ｃ,Ｄ,Ｅ,Ｆ,Ｇ,Ｈ,Ｉ,Ｊ,Ｋ,Ｌ,Ｍ,Ｎ"</formula1>
    </dataValidation>
  </dataValidation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3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3</xdr:row>
                    <xdr:rowOff>28575</xdr:rowOff>
                  </from>
                  <to>
                    <xdr:col>9</xdr:col>
                    <xdr:colOff>781050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4C01B-0B82-4FEC-9DB9-E514339A855D}">
  <sheetPr codeName="Sheet15">
    <tabColor rgb="FFFFE1E1"/>
  </sheetPr>
  <dimension ref="A1:V26"/>
  <sheetViews>
    <sheetView zoomScaleNormal="100" workbookViewId="0">
      <selection activeCell="C9" sqref="C9:E9"/>
    </sheetView>
  </sheetViews>
  <sheetFormatPr defaultRowHeight="13.5" x14ac:dyDescent="0.1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19" hidden="1" customWidth="1"/>
    <col min="15" max="15" width="8.375" style="19" hidden="1" customWidth="1"/>
    <col min="16" max="16" width="3.625" style="19" hidden="1" customWidth="1"/>
    <col min="17" max="20" width="9" style="19" hidden="1" customWidth="1"/>
    <col min="21" max="21" width="9" style="20" customWidth="1"/>
    <col min="22" max="16384" width="9" style="2"/>
  </cols>
  <sheetData>
    <row r="1" spans="1:22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 x14ac:dyDescent="0.15">
      <c r="A2" s="1"/>
      <c r="B2" s="91" t="str">
        <f>申込書!$B$3 &amp; "　参加申込書"</f>
        <v>第３６回 医王山ＳＣ交歓小学生バドミントン大会　参加申込書</v>
      </c>
      <c r="C2" s="91"/>
      <c r="D2" s="91"/>
      <c r="E2" s="91"/>
      <c r="F2" s="91"/>
      <c r="G2" s="91"/>
      <c r="H2" s="91"/>
      <c r="I2" s="91"/>
      <c r="J2" s="91"/>
      <c r="K2" s="3"/>
      <c r="L2" s="1"/>
    </row>
    <row r="3" spans="1:22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24" customHeight="1" x14ac:dyDescent="0.15">
      <c r="A4" s="1"/>
      <c r="B4" s="73" t="s">
        <v>0</v>
      </c>
      <c r="C4" s="74"/>
      <c r="D4" s="75">
        <f>申込書!$C$7</f>
        <v>0</v>
      </c>
      <c r="E4" s="75"/>
      <c r="F4" s="26" t="s">
        <v>51</v>
      </c>
      <c r="G4" s="14"/>
      <c r="H4" s="30" t="s">
        <v>16</v>
      </c>
      <c r="I4" s="1"/>
      <c r="J4" s="1"/>
      <c r="K4" s="1"/>
      <c r="L4" s="1"/>
      <c r="N4" s="28" t="b">
        <v>0</v>
      </c>
      <c r="O4" s="24" t="b">
        <f>AND($T$9,$T$11,$T$13,$T$15,$T$17,$T$19,$T$21,$T$23,$T$24)</f>
        <v>0</v>
      </c>
      <c r="P4" s="28">
        <f>COUNTA(C8:E23)</f>
        <v>0</v>
      </c>
    </row>
    <row r="5" spans="1:22" ht="24" customHeight="1" x14ac:dyDescent="0.15">
      <c r="A5" s="1"/>
      <c r="B5" s="4"/>
      <c r="C5" s="33"/>
      <c r="D5" s="34"/>
      <c r="E5" s="34"/>
      <c r="F5" s="92" t="s">
        <v>38</v>
      </c>
      <c r="G5" s="92"/>
      <c r="H5" s="92"/>
      <c r="I5" s="92"/>
      <c r="J5" s="92"/>
      <c r="K5" s="92"/>
      <c r="L5" s="1"/>
      <c r="N5" s="24"/>
      <c r="O5" s="24"/>
      <c r="P5" s="24"/>
      <c r="Q5" s="24"/>
      <c r="R5" s="24"/>
      <c r="S5" s="24"/>
    </row>
    <row r="6" spans="1:22" ht="20.100000000000001" customHeight="1" x14ac:dyDescent="0.15">
      <c r="A6" s="1"/>
      <c r="B6" s="76" t="s">
        <v>2</v>
      </c>
      <c r="C6" s="76"/>
      <c r="D6" s="76"/>
      <c r="E6" s="76"/>
      <c r="F6" s="76"/>
      <c r="G6" s="76"/>
      <c r="H6" s="76"/>
      <c r="I6" s="76"/>
      <c r="J6" s="76"/>
      <c r="K6" s="50"/>
      <c r="L6" s="1"/>
      <c r="N6" s="24"/>
      <c r="O6" s="24"/>
      <c r="P6" s="24"/>
      <c r="Q6" s="24"/>
      <c r="R6" s="24"/>
      <c r="S6" s="24"/>
    </row>
    <row r="7" spans="1:22" s="7" customFormat="1" ht="20.100000000000001" customHeight="1" x14ac:dyDescent="0.15">
      <c r="A7" s="5"/>
      <c r="B7" s="15"/>
      <c r="C7" s="67" t="s">
        <v>11</v>
      </c>
      <c r="D7" s="68"/>
      <c r="E7" s="69"/>
      <c r="F7" s="15" t="s">
        <v>13</v>
      </c>
      <c r="G7" s="70" t="s">
        <v>14</v>
      </c>
      <c r="H7" s="71"/>
      <c r="I7" s="72"/>
      <c r="J7" s="11" t="s">
        <v>9</v>
      </c>
      <c r="K7" s="51"/>
      <c r="L7" s="1"/>
      <c r="O7" s="24"/>
      <c r="P7" s="24"/>
      <c r="Q7" s="24"/>
      <c r="R7" s="24"/>
      <c r="S7" s="24"/>
      <c r="T7" s="19"/>
      <c r="U7" s="19"/>
      <c r="V7" s="20"/>
    </row>
    <row r="8" spans="1:22" s="7" customFormat="1" ht="14.1" customHeight="1" x14ac:dyDescent="0.15">
      <c r="A8" s="5"/>
      <c r="B8" s="16" t="s">
        <v>1</v>
      </c>
      <c r="C8" s="82"/>
      <c r="D8" s="83"/>
      <c r="E8" s="84"/>
      <c r="F8" s="85"/>
      <c r="G8" s="87"/>
      <c r="H8" s="88"/>
      <c r="I8" s="88"/>
      <c r="J8" s="77" t="str">
        <f>IF($N9,"",IF($P8&lt;&gt;0,$P8,IF($P9&lt;&gt;0,$P9,IF($R9&lt;&gt;0,$R9,IF($S9&lt;&gt;0,$S9,"OK")))))</f>
        <v/>
      </c>
      <c r="K8" s="52"/>
      <c r="L8" s="1"/>
      <c r="N8" s="47"/>
      <c r="O8" s="25">
        <f>IFERROR(FIND(" ",C8),0)+IFERROR(FIND("　",C8),0)</f>
        <v>0</v>
      </c>
      <c r="P8" s="25" t="str">
        <f>IF($O8=0,"NG:ふりがな",0)</f>
        <v>NG:ふりがな</v>
      </c>
      <c r="Q8" s="25"/>
      <c r="R8" s="25"/>
      <c r="S8" s="25"/>
      <c r="T8" s="19"/>
      <c r="U8" s="19"/>
      <c r="V8" s="20"/>
    </row>
    <row r="9" spans="1:22" ht="24" customHeight="1" x14ac:dyDescent="0.15">
      <c r="A9" s="1"/>
      <c r="B9" s="8">
        <v>1</v>
      </c>
      <c r="C9" s="79"/>
      <c r="D9" s="80"/>
      <c r="E9" s="81"/>
      <c r="F9" s="86"/>
      <c r="G9" s="89"/>
      <c r="H9" s="90"/>
      <c r="I9" s="90"/>
      <c r="J9" s="78"/>
      <c r="K9" s="52"/>
      <c r="L9" s="1"/>
      <c r="N9" s="48" t="b">
        <f>AND($C8="",$C9="")</f>
        <v>1</v>
      </c>
      <c r="O9" s="25">
        <f t="shared" ref="O9:O23" si="0">IFERROR(FIND(" ",C9),0)+IFERROR(FIND("　",C9),0)</f>
        <v>0</v>
      </c>
      <c r="P9" s="25" t="str">
        <f>IF($O9=0,"NG:名前",0)</f>
        <v>NG:名前</v>
      </c>
      <c r="Q9" s="25">
        <f>IF(AND($F8&gt;=1,$F8&lt;=6),$F8,0)</f>
        <v>0</v>
      </c>
      <c r="R9" s="25" t="str">
        <f>IF(AND($Q9&gt;=1,$Q9&lt;=6),0,"NG:学年")</f>
        <v>NG:学年</v>
      </c>
      <c r="S9" s="25" t="str">
        <f>IF(($B9*2)&gt;$P$4,"NG:空欄",0)</f>
        <v>NG:空欄</v>
      </c>
      <c r="T9" s="19" t="b">
        <f>IF($N9,TRUE,($J8="OK"))</f>
        <v>1</v>
      </c>
      <c r="U9" s="19"/>
      <c r="V9" s="20"/>
    </row>
    <row r="10" spans="1:22" s="7" customFormat="1" ht="14.1" customHeight="1" x14ac:dyDescent="0.15">
      <c r="A10" s="5"/>
      <c r="B10" s="16" t="s">
        <v>1</v>
      </c>
      <c r="C10" s="82"/>
      <c r="D10" s="83"/>
      <c r="E10" s="84"/>
      <c r="F10" s="85"/>
      <c r="G10" s="87"/>
      <c r="H10" s="88"/>
      <c r="I10" s="88"/>
      <c r="J10" s="77" t="str">
        <f t="shared" ref="J10" si="1">IF($N11,"",IF($P10&lt;&gt;0,$P10,IF($P11&lt;&gt;0,$P11,IF($R11&lt;&gt;0,$R11,IF($S11&lt;&gt;0,$S11,"OK")))))</f>
        <v/>
      </c>
      <c r="K10" s="52"/>
      <c r="L10" s="1"/>
      <c r="N10" s="47"/>
      <c r="O10" s="25">
        <f t="shared" si="0"/>
        <v>0</v>
      </c>
      <c r="P10" s="25" t="str">
        <f>IF($O10=0,"NG:ふりがな",0)</f>
        <v>NG:ふりがな</v>
      </c>
      <c r="Q10" s="25"/>
      <c r="R10" s="25"/>
      <c r="S10" s="25"/>
      <c r="T10" s="19"/>
      <c r="U10" s="19"/>
      <c r="V10" s="20"/>
    </row>
    <row r="11" spans="1:22" ht="24" customHeight="1" x14ac:dyDescent="0.15">
      <c r="A11" s="1"/>
      <c r="B11" s="8">
        <v>2</v>
      </c>
      <c r="C11" s="79"/>
      <c r="D11" s="80"/>
      <c r="E11" s="81"/>
      <c r="F11" s="86"/>
      <c r="G11" s="89"/>
      <c r="H11" s="90"/>
      <c r="I11" s="90"/>
      <c r="J11" s="78"/>
      <c r="K11" s="52"/>
      <c r="L11" s="1"/>
      <c r="N11" s="48" t="b">
        <f>AND($C10="",$C11="")</f>
        <v>1</v>
      </c>
      <c r="O11" s="25">
        <f t="shared" si="0"/>
        <v>0</v>
      </c>
      <c r="P11" s="25" t="str">
        <f>IF($O11=0,"NG:名前",0)</f>
        <v>NG:名前</v>
      </c>
      <c r="Q11" s="25">
        <f>IF(AND($F10&gt;=1,$F10&lt;=6),$F10,0)</f>
        <v>0</v>
      </c>
      <c r="R11" s="25" t="str">
        <f>IF(AND($Q11&gt;=1,$Q11&lt;=6),0,"NG:学年")</f>
        <v>NG:学年</v>
      </c>
      <c r="S11" s="25" t="str">
        <f t="shared" ref="S11:S23" si="2">IF(($B11*2)&gt;$P$4,"NG:空欄",0)</f>
        <v>NG:空欄</v>
      </c>
      <c r="T11" s="19" t="b">
        <f t="shared" ref="T11:T23" si="3">IF($N11,TRUE,($J10="OK"))</f>
        <v>1</v>
      </c>
      <c r="U11" s="19"/>
      <c r="V11" s="20"/>
    </row>
    <row r="12" spans="1:22" s="7" customFormat="1" ht="14.1" customHeight="1" x14ac:dyDescent="0.15">
      <c r="A12" s="5"/>
      <c r="B12" s="16" t="s">
        <v>1</v>
      </c>
      <c r="C12" s="82"/>
      <c r="D12" s="83"/>
      <c r="E12" s="84"/>
      <c r="F12" s="85"/>
      <c r="G12" s="87"/>
      <c r="H12" s="88"/>
      <c r="I12" s="88"/>
      <c r="J12" s="77" t="str">
        <f t="shared" ref="J12" si="4">IF($N13,"",IF($P12&lt;&gt;0,$P12,IF($P13&lt;&gt;0,$P13,IF($R13&lt;&gt;0,$R13,IF($S13&lt;&gt;0,$S13,"OK")))))</f>
        <v/>
      </c>
      <c r="K12" s="52"/>
      <c r="L12" s="1"/>
      <c r="N12" s="47"/>
      <c r="O12" s="25">
        <f t="shared" si="0"/>
        <v>0</v>
      </c>
      <c r="P12" s="25" t="str">
        <f>IF($O12=0,"NG:ふりがな",0)</f>
        <v>NG:ふりがな</v>
      </c>
      <c r="Q12" s="25"/>
      <c r="R12" s="25"/>
      <c r="S12" s="25"/>
      <c r="T12" s="19"/>
      <c r="U12" s="19"/>
      <c r="V12" s="20"/>
    </row>
    <row r="13" spans="1:22" ht="24" customHeight="1" x14ac:dyDescent="0.15">
      <c r="A13" s="1"/>
      <c r="B13" s="8">
        <v>3</v>
      </c>
      <c r="C13" s="79"/>
      <c r="D13" s="80"/>
      <c r="E13" s="81"/>
      <c r="F13" s="86"/>
      <c r="G13" s="89"/>
      <c r="H13" s="90"/>
      <c r="I13" s="90"/>
      <c r="J13" s="78"/>
      <c r="K13" s="52"/>
      <c r="L13" s="1"/>
      <c r="N13" s="48" t="b">
        <f>AND($C12="",$C13="")</f>
        <v>1</v>
      </c>
      <c r="O13" s="25">
        <f t="shared" si="0"/>
        <v>0</v>
      </c>
      <c r="P13" s="25" t="str">
        <f>IF($O13=0,"NG:名前",0)</f>
        <v>NG:名前</v>
      </c>
      <c r="Q13" s="25">
        <f>IF(AND($F12&gt;=1,$F12&lt;=6),$F12,0)</f>
        <v>0</v>
      </c>
      <c r="R13" s="25" t="str">
        <f>IF(AND($Q13&gt;=1,$Q13&lt;=6),0,"NG:学年")</f>
        <v>NG:学年</v>
      </c>
      <c r="S13" s="25" t="str">
        <f t="shared" si="2"/>
        <v>NG:空欄</v>
      </c>
      <c r="T13" s="19" t="b">
        <f t="shared" si="3"/>
        <v>1</v>
      </c>
      <c r="U13" s="19"/>
      <c r="V13" s="20"/>
    </row>
    <row r="14" spans="1:22" s="7" customFormat="1" ht="14.1" customHeight="1" x14ac:dyDescent="0.15">
      <c r="A14" s="5"/>
      <c r="B14" s="16" t="s">
        <v>1</v>
      </c>
      <c r="C14" s="82"/>
      <c r="D14" s="83"/>
      <c r="E14" s="84"/>
      <c r="F14" s="85"/>
      <c r="G14" s="87"/>
      <c r="H14" s="88"/>
      <c r="I14" s="88"/>
      <c r="J14" s="77" t="str">
        <f t="shared" ref="J14" si="5">IF($N15,"",IF($P14&lt;&gt;0,$P14,IF($P15&lt;&gt;0,$P15,IF($R15&lt;&gt;0,$R15,IF($S15&lt;&gt;0,$S15,"OK")))))</f>
        <v/>
      </c>
      <c r="K14" s="52"/>
      <c r="L14" s="1"/>
      <c r="N14" s="47"/>
      <c r="O14" s="25">
        <f t="shared" si="0"/>
        <v>0</v>
      </c>
      <c r="P14" s="25" t="str">
        <f>IF($O14=0,"NG:ふりがな",0)</f>
        <v>NG:ふりがな</v>
      </c>
      <c r="Q14" s="25"/>
      <c r="R14" s="25"/>
      <c r="S14" s="25"/>
      <c r="T14" s="19"/>
      <c r="U14" s="19"/>
      <c r="V14" s="20"/>
    </row>
    <row r="15" spans="1:22" ht="24" customHeight="1" x14ac:dyDescent="0.15">
      <c r="A15" s="1"/>
      <c r="B15" s="8">
        <v>4</v>
      </c>
      <c r="C15" s="79"/>
      <c r="D15" s="80"/>
      <c r="E15" s="81"/>
      <c r="F15" s="86"/>
      <c r="G15" s="89"/>
      <c r="H15" s="90"/>
      <c r="I15" s="90"/>
      <c r="J15" s="78"/>
      <c r="K15" s="52"/>
      <c r="L15" s="1"/>
      <c r="N15" s="48" t="b">
        <f>AND($C14="",$C15="")</f>
        <v>1</v>
      </c>
      <c r="O15" s="25">
        <f t="shared" si="0"/>
        <v>0</v>
      </c>
      <c r="P15" s="25" t="str">
        <f>IF($O15=0,"NG:名前",0)</f>
        <v>NG:名前</v>
      </c>
      <c r="Q15" s="25">
        <f>IF(AND($F14&gt;=1,$F14&lt;=6),$F14,0)</f>
        <v>0</v>
      </c>
      <c r="R15" s="25" t="str">
        <f>IF(AND($Q15&gt;=1,$Q15&lt;=6),0,"NG:学年")</f>
        <v>NG:学年</v>
      </c>
      <c r="S15" s="25" t="str">
        <f t="shared" si="2"/>
        <v>NG:空欄</v>
      </c>
      <c r="T15" s="19" t="b">
        <f t="shared" si="3"/>
        <v>1</v>
      </c>
      <c r="U15" s="19"/>
      <c r="V15" s="20"/>
    </row>
    <row r="16" spans="1:22" s="7" customFormat="1" ht="14.1" customHeight="1" x14ac:dyDescent="0.15">
      <c r="A16" s="5"/>
      <c r="B16" s="16" t="s">
        <v>1</v>
      </c>
      <c r="C16" s="82"/>
      <c r="D16" s="83"/>
      <c r="E16" s="84"/>
      <c r="F16" s="85"/>
      <c r="G16" s="87"/>
      <c r="H16" s="88"/>
      <c r="I16" s="88"/>
      <c r="J16" s="77" t="str">
        <f t="shared" ref="J16" si="6">IF($N17,"",IF($P16&lt;&gt;0,$P16,IF($P17&lt;&gt;0,$P17,IF($R17&lt;&gt;0,$R17,IF($S17&lt;&gt;0,$S17,"OK")))))</f>
        <v/>
      </c>
      <c r="K16" s="52"/>
      <c r="L16" s="1"/>
      <c r="N16" s="47"/>
      <c r="O16" s="25">
        <f t="shared" si="0"/>
        <v>0</v>
      </c>
      <c r="P16" s="25" t="str">
        <f>IF($O16=0,"NG:ふりがな",0)</f>
        <v>NG:ふりがな</v>
      </c>
      <c r="Q16" s="25"/>
      <c r="R16" s="25"/>
      <c r="S16" s="25"/>
      <c r="T16" s="19"/>
      <c r="U16" s="19"/>
      <c r="V16" s="20"/>
    </row>
    <row r="17" spans="1:22" ht="24" customHeight="1" x14ac:dyDescent="0.15">
      <c r="A17" s="1"/>
      <c r="B17" s="8">
        <v>5</v>
      </c>
      <c r="C17" s="79"/>
      <c r="D17" s="80"/>
      <c r="E17" s="81"/>
      <c r="F17" s="86"/>
      <c r="G17" s="89"/>
      <c r="H17" s="90"/>
      <c r="I17" s="90"/>
      <c r="J17" s="78"/>
      <c r="K17" s="52"/>
      <c r="L17" s="1"/>
      <c r="N17" s="48" t="b">
        <f>AND($C16="",$C17="")</f>
        <v>1</v>
      </c>
      <c r="O17" s="25">
        <f t="shared" si="0"/>
        <v>0</v>
      </c>
      <c r="P17" s="25" t="str">
        <f>IF($O17=0,"NG:名前",0)</f>
        <v>NG:名前</v>
      </c>
      <c r="Q17" s="25">
        <f>IF(AND($F16&gt;=1,$F16&lt;=6),$F16,0)</f>
        <v>0</v>
      </c>
      <c r="R17" s="25" t="str">
        <f>IF(AND($Q17&gt;=1,$Q17&lt;=6),0,"NG:学年")</f>
        <v>NG:学年</v>
      </c>
      <c r="S17" s="25" t="str">
        <f t="shared" si="2"/>
        <v>NG:空欄</v>
      </c>
      <c r="T17" s="19" t="b">
        <f t="shared" si="3"/>
        <v>1</v>
      </c>
      <c r="U17" s="19"/>
      <c r="V17" s="20"/>
    </row>
    <row r="18" spans="1:22" s="7" customFormat="1" ht="14.1" customHeight="1" x14ac:dyDescent="0.15">
      <c r="A18" s="5"/>
      <c r="B18" s="16" t="s">
        <v>1</v>
      </c>
      <c r="C18" s="82"/>
      <c r="D18" s="83"/>
      <c r="E18" s="84"/>
      <c r="F18" s="85"/>
      <c r="G18" s="87"/>
      <c r="H18" s="88"/>
      <c r="I18" s="88"/>
      <c r="J18" s="77" t="str">
        <f t="shared" ref="J18" si="7">IF($N19,"",IF($P18&lt;&gt;0,$P18,IF($P19&lt;&gt;0,$P19,IF($R19&lt;&gt;0,$R19,IF($S19&lt;&gt;0,$S19,"OK")))))</f>
        <v/>
      </c>
      <c r="K18" s="52"/>
      <c r="L18" s="1"/>
      <c r="N18" s="47"/>
      <c r="O18" s="25">
        <f t="shared" si="0"/>
        <v>0</v>
      </c>
      <c r="P18" s="25" t="str">
        <f>IF($O18=0,"NG:ふりがな",0)</f>
        <v>NG:ふりがな</v>
      </c>
      <c r="Q18" s="25"/>
      <c r="R18" s="25"/>
      <c r="S18" s="25"/>
      <c r="T18" s="19"/>
      <c r="U18" s="19"/>
      <c r="V18" s="20"/>
    </row>
    <row r="19" spans="1:22" ht="24" customHeight="1" x14ac:dyDescent="0.15">
      <c r="A19" s="1"/>
      <c r="B19" s="8">
        <v>6</v>
      </c>
      <c r="C19" s="79"/>
      <c r="D19" s="80"/>
      <c r="E19" s="81"/>
      <c r="F19" s="86"/>
      <c r="G19" s="89"/>
      <c r="H19" s="90"/>
      <c r="I19" s="90"/>
      <c r="J19" s="78"/>
      <c r="K19" s="52"/>
      <c r="L19" s="1"/>
      <c r="N19" s="48" t="b">
        <f>AND($C18="",$C19="")</f>
        <v>1</v>
      </c>
      <c r="O19" s="25">
        <f t="shared" si="0"/>
        <v>0</v>
      </c>
      <c r="P19" s="25" t="str">
        <f>IF($O19=0,"NG:名前",0)</f>
        <v>NG:名前</v>
      </c>
      <c r="Q19" s="25">
        <f>IF(AND($F18&gt;=1,$F18&lt;=6),$F18,0)</f>
        <v>0</v>
      </c>
      <c r="R19" s="25" t="str">
        <f>IF(AND($Q19&gt;=1,$Q19&lt;=6),0,"NG:学年")</f>
        <v>NG:学年</v>
      </c>
      <c r="S19" s="25" t="str">
        <f t="shared" si="2"/>
        <v>NG:空欄</v>
      </c>
      <c r="T19" s="19" t="b">
        <f t="shared" si="3"/>
        <v>1</v>
      </c>
      <c r="U19" s="19"/>
      <c r="V19" s="20"/>
    </row>
    <row r="20" spans="1:22" s="7" customFormat="1" ht="14.1" customHeight="1" x14ac:dyDescent="0.15">
      <c r="A20" s="5"/>
      <c r="B20" s="16" t="s">
        <v>1</v>
      </c>
      <c r="C20" s="82"/>
      <c r="D20" s="83"/>
      <c r="E20" s="84"/>
      <c r="F20" s="85"/>
      <c r="G20" s="87"/>
      <c r="H20" s="88"/>
      <c r="I20" s="88"/>
      <c r="J20" s="77" t="str">
        <f t="shared" ref="J20" si="8">IF($N21,"",IF($P20&lt;&gt;0,$P20,IF($P21&lt;&gt;0,$P21,IF($R21&lt;&gt;0,$R21,IF($S21&lt;&gt;0,$S21,"OK")))))</f>
        <v/>
      </c>
      <c r="K20" s="52"/>
      <c r="L20" s="1"/>
      <c r="N20" s="47"/>
      <c r="O20" s="25">
        <f t="shared" si="0"/>
        <v>0</v>
      </c>
      <c r="P20" s="25" t="str">
        <f>IF($O20=0,"NG:ふりがな",0)</f>
        <v>NG:ふりがな</v>
      </c>
      <c r="Q20" s="25"/>
      <c r="R20" s="25"/>
      <c r="S20" s="25"/>
      <c r="T20" s="19"/>
      <c r="U20" s="19"/>
      <c r="V20" s="20"/>
    </row>
    <row r="21" spans="1:22" ht="24" customHeight="1" x14ac:dyDescent="0.15">
      <c r="A21" s="1"/>
      <c r="B21" s="8">
        <v>7</v>
      </c>
      <c r="C21" s="79"/>
      <c r="D21" s="80"/>
      <c r="E21" s="81"/>
      <c r="F21" s="86"/>
      <c r="G21" s="89"/>
      <c r="H21" s="90"/>
      <c r="I21" s="90"/>
      <c r="J21" s="78"/>
      <c r="K21" s="52"/>
      <c r="L21" s="1"/>
      <c r="N21" s="48" t="b">
        <f>AND($C20="",$C21="")</f>
        <v>1</v>
      </c>
      <c r="O21" s="25">
        <f t="shared" si="0"/>
        <v>0</v>
      </c>
      <c r="P21" s="25" t="str">
        <f>IF($O21=0,"NG:名前",0)</f>
        <v>NG:名前</v>
      </c>
      <c r="Q21" s="25">
        <f>IF(AND($F20&gt;=1,$F20&lt;=6),$F20,0)</f>
        <v>0</v>
      </c>
      <c r="R21" s="25" t="str">
        <f>IF(AND($Q21&gt;=1,$Q21&lt;=6),0,"NG:学年")</f>
        <v>NG:学年</v>
      </c>
      <c r="S21" s="25" t="str">
        <f t="shared" si="2"/>
        <v>NG:空欄</v>
      </c>
      <c r="T21" s="19" t="b">
        <f t="shared" si="3"/>
        <v>1</v>
      </c>
      <c r="U21" s="19"/>
      <c r="V21" s="20"/>
    </row>
    <row r="22" spans="1:22" s="7" customFormat="1" ht="14.1" customHeight="1" x14ac:dyDescent="0.15">
      <c r="A22" s="5"/>
      <c r="B22" s="16" t="s">
        <v>1</v>
      </c>
      <c r="C22" s="82"/>
      <c r="D22" s="83"/>
      <c r="E22" s="84"/>
      <c r="F22" s="85"/>
      <c r="G22" s="87"/>
      <c r="H22" s="88"/>
      <c r="I22" s="88"/>
      <c r="J22" s="77" t="str">
        <f t="shared" ref="J22" si="9">IF($N23,"",IF($P22&lt;&gt;0,$P22,IF($P23&lt;&gt;0,$P23,IF($R23&lt;&gt;0,$R23,IF($S23&lt;&gt;0,$S23,"OK")))))</f>
        <v/>
      </c>
      <c r="K22" s="52"/>
      <c r="L22" s="1"/>
      <c r="N22" s="47"/>
      <c r="O22" s="25">
        <f t="shared" si="0"/>
        <v>0</v>
      </c>
      <c r="P22" s="25" t="str">
        <f>IF($O22=0,"NG:ふりがな",0)</f>
        <v>NG:ふりがな</v>
      </c>
      <c r="Q22" s="25"/>
      <c r="R22" s="25"/>
      <c r="S22" s="25"/>
      <c r="T22" s="19"/>
      <c r="U22" s="19"/>
      <c r="V22" s="20"/>
    </row>
    <row r="23" spans="1:22" ht="24" customHeight="1" x14ac:dyDescent="0.15">
      <c r="A23" s="1"/>
      <c r="B23" s="8">
        <v>8</v>
      </c>
      <c r="C23" s="79"/>
      <c r="D23" s="80"/>
      <c r="E23" s="81"/>
      <c r="F23" s="86"/>
      <c r="G23" s="89"/>
      <c r="H23" s="90"/>
      <c r="I23" s="90"/>
      <c r="J23" s="78"/>
      <c r="K23" s="52"/>
      <c r="L23" s="1"/>
      <c r="N23" s="48" t="b">
        <f>AND($C22="",$C23="")</f>
        <v>1</v>
      </c>
      <c r="O23" s="25">
        <f t="shared" si="0"/>
        <v>0</v>
      </c>
      <c r="P23" s="25" t="str">
        <f>IF($O23=0,"NG:名前",0)</f>
        <v>NG:名前</v>
      </c>
      <c r="Q23" s="25">
        <f>IF(AND($F22&gt;=1,$F22&lt;=6),$F22,0)</f>
        <v>0</v>
      </c>
      <c r="R23" s="25" t="str">
        <f>IF(AND($Q23&gt;=1,$Q23&lt;=6),0,"NG:学年")</f>
        <v>NG:学年</v>
      </c>
      <c r="S23" s="25" t="str">
        <f t="shared" si="2"/>
        <v>NG:空欄</v>
      </c>
      <c r="T23" s="19" t="b">
        <f t="shared" si="3"/>
        <v>1</v>
      </c>
      <c r="U23" s="19"/>
      <c r="V23" s="20"/>
    </row>
    <row r="24" spans="1:22" ht="21.95" customHeight="1" x14ac:dyDescent="0.15">
      <c r="A24" s="1"/>
      <c r="B24" s="54"/>
      <c r="C24" s="54"/>
      <c r="D24" s="54"/>
      <c r="E24" s="54"/>
      <c r="F24" s="54"/>
      <c r="G24" s="54"/>
      <c r="H24" s="54"/>
      <c r="I24" s="54"/>
      <c r="J24" s="55" t="str">
        <f>IF($S$24&lt;&gt;0,$S$24,"")</f>
        <v/>
      </c>
      <c r="K24" s="54"/>
      <c r="L24" s="1"/>
      <c r="N24" s="24"/>
      <c r="O24" s="24"/>
      <c r="P24" s="24"/>
      <c r="Q24" s="24"/>
      <c r="R24" s="24"/>
      <c r="S24" s="24">
        <f>IF(AND($N$4=FALSE,$P$4&gt;0,$P$4&lt;10),"NG:5人以上",0)</f>
        <v>0</v>
      </c>
      <c r="T24" s="19" t="b">
        <f>OR($N$4,$P$4&gt;=10)</f>
        <v>0</v>
      </c>
    </row>
    <row r="25" spans="1:22" ht="56.25" customHeight="1" x14ac:dyDescent="0.15">
      <c r="A25" s="1"/>
      <c r="B25" s="66" t="s">
        <v>44</v>
      </c>
      <c r="C25" s="66"/>
      <c r="D25" s="66"/>
      <c r="E25" s="66"/>
      <c r="F25" s="66"/>
      <c r="G25" s="66"/>
      <c r="H25" s="66"/>
      <c r="I25" s="66"/>
      <c r="J25" s="66"/>
      <c r="K25" s="66"/>
      <c r="L25" s="1"/>
      <c r="N25" s="24"/>
      <c r="O25" s="24"/>
      <c r="P25" s="24"/>
      <c r="Q25" s="24"/>
      <c r="R25" s="24"/>
      <c r="S25" s="24"/>
    </row>
    <row r="26" spans="1:22" ht="14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24"/>
      <c r="O26" s="24"/>
      <c r="P26" s="24"/>
      <c r="Q26" s="24"/>
      <c r="R26" s="24"/>
      <c r="S26" s="24"/>
    </row>
  </sheetData>
  <sheetProtection algorithmName="SHA-512" hashValue="tL4KtMFb/9wp4GUFDyk7yYuemmkh9tW1RsjrU4PgWDHwnK+CHGHbFH7csxppduuh99VkoV7RBGP+yo98ZBbqPw==" saltValue="ZeQeIVlERpdXEtNxUATtWg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F4 H4 C8:I23">
    <cfRule type="expression" dxfId="14" priority="2" stopIfTrue="1">
      <formula>$H$4="男子"</formula>
    </cfRule>
    <cfRule type="expression" dxfId="13" priority="3" stopIfTrue="1">
      <formula>$H$4="女子"</formula>
    </cfRule>
  </conditionalFormatting>
  <conditionalFormatting sqref="J8:J23">
    <cfRule type="expression" dxfId="12" priority="4" stopIfTrue="1">
      <formula>$J8="OK"</formula>
    </cfRule>
    <cfRule type="expression" dxfId="11" priority="5" stopIfTrue="1">
      <formula>AND($J8&lt;&gt;"",$J8&lt;&gt;"OK")</formula>
    </cfRule>
  </conditionalFormatting>
  <conditionalFormatting sqref="J24">
    <cfRule type="expression" dxfId="10" priority="1">
      <formula>$J$24&lt;&gt;""</formula>
    </cfRule>
  </conditionalFormatting>
  <dataValidations count="3">
    <dataValidation type="list" showInputMessage="1" showErrorMessage="1" sqref="F4" xr:uid="{9093342A-775D-40EA-9D2F-05F1CBC88427}">
      <formula1>"　,Ａ,Ｂ,Ｃ,Ｄ,Ｅ,Ｆ,Ｇ,Ｈ,Ｉ,Ｊ,Ｋ,Ｌ,Ｍ,Ｎ"</formula1>
    </dataValidation>
    <dataValidation type="list" errorStyle="warning" allowBlank="1" showInputMessage="1" showErrorMessage="1" error="「男子」「女子」のどちらかを入れてください！" sqref="H4" xr:uid="{209796B9-8BA9-421B-9A86-D993F1EEADF7}">
      <formula1>"男子,女子"</formula1>
    </dataValidation>
    <dataValidation type="list" imeMode="disabled" allowBlank="1" showInputMessage="1" showErrorMessage="1" sqref="F8:F23" xr:uid="{ED68735A-4E55-4BA7-B4AE-DB9B35E89738}">
      <formula1>"6,5,4,3,2,1"</formula1>
    </dataValidation>
  </dataValidation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5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3</xdr:row>
                    <xdr:rowOff>28575</xdr:rowOff>
                  </from>
                  <to>
                    <xdr:col>9</xdr:col>
                    <xdr:colOff>781050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5E770-B262-4A17-A13B-58F817CEF97F}">
  <sheetPr codeName="Sheet16">
    <tabColor rgb="FFFFE1E1"/>
  </sheetPr>
  <dimension ref="A1:V26"/>
  <sheetViews>
    <sheetView zoomScaleNormal="100" workbookViewId="0">
      <selection activeCell="C9" sqref="C9:E9"/>
    </sheetView>
  </sheetViews>
  <sheetFormatPr defaultRowHeight="13.5" x14ac:dyDescent="0.1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19" hidden="1" customWidth="1"/>
    <col min="15" max="15" width="8.375" style="19" hidden="1" customWidth="1"/>
    <col min="16" max="16" width="3.625" style="19" hidden="1" customWidth="1"/>
    <col min="17" max="20" width="9" style="19" hidden="1" customWidth="1"/>
    <col min="21" max="21" width="9" style="20" customWidth="1"/>
    <col min="22" max="16384" width="9" style="2"/>
  </cols>
  <sheetData>
    <row r="1" spans="1:22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 x14ac:dyDescent="0.15">
      <c r="A2" s="1"/>
      <c r="B2" s="91" t="str">
        <f>申込書!$B$3 &amp; "　参加申込書"</f>
        <v>第３６回 医王山ＳＣ交歓小学生バドミントン大会　参加申込書</v>
      </c>
      <c r="C2" s="91"/>
      <c r="D2" s="91"/>
      <c r="E2" s="91"/>
      <c r="F2" s="91"/>
      <c r="G2" s="91"/>
      <c r="H2" s="91"/>
      <c r="I2" s="91"/>
      <c r="J2" s="91"/>
      <c r="K2" s="3"/>
      <c r="L2" s="1"/>
    </row>
    <row r="3" spans="1:22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24" customHeight="1" x14ac:dyDescent="0.15">
      <c r="A4" s="1"/>
      <c r="B4" s="73" t="s">
        <v>0</v>
      </c>
      <c r="C4" s="74"/>
      <c r="D4" s="75">
        <f>申込書!$C$7</f>
        <v>0</v>
      </c>
      <c r="E4" s="75"/>
      <c r="F4" s="26" t="s">
        <v>52</v>
      </c>
      <c r="G4" s="14"/>
      <c r="H4" s="30" t="s">
        <v>16</v>
      </c>
      <c r="I4" s="1"/>
      <c r="J4" s="1"/>
      <c r="K4" s="1"/>
      <c r="L4" s="1"/>
      <c r="N4" s="28" t="b">
        <v>0</v>
      </c>
      <c r="O4" s="24" t="b">
        <f>AND($T$9,$T$11,$T$13,$T$15,$T$17,$T$19,$T$21,$T$23,$T$24)</f>
        <v>0</v>
      </c>
      <c r="P4" s="28">
        <f>COUNTA(C8:E23)</f>
        <v>0</v>
      </c>
    </row>
    <row r="5" spans="1:22" ht="24" customHeight="1" x14ac:dyDescent="0.15">
      <c r="A5" s="1"/>
      <c r="B5" s="4"/>
      <c r="C5" s="33"/>
      <c r="D5" s="34"/>
      <c r="E5" s="34"/>
      <c r="F5" s="92" t="s">
        <v>38</v>
      </c>
      <c r="G5" s="92"/>
      <c r="H5" s="92"/>
      <c r="I5" s="92"/>
      <c r="J5" s="92"/>
      <c r="K5" s="92"/>
      <c r="L5" s="1"/>
      <c r="N5" s="24"/>
      <c r="O5" s="24"/>
      <c r="P5" s="24"/>
      <c r="Q5" s="24"/>
      <c r="R5" s="24"/>
      <c r="S5" s="24"/>
    </row>
    <row r="6" spans="1:22" ht="20.100000000000001" customHeight="1" x14ac:dyDescent="0.15">
      <c r="A6" s="1"/>
      <c r="B6" s="76" t="s">
        <v>2</v>
      </c>
      <c r="C6" s="76"/>
      <c r="D6" s="76"/>
      <c r="E6" s="76"/>
      <c r="F6" s="76"/>
      <c r="G6" s="76"/>
      <c r="H6" s="76"/>
      <c r="I6" s="76"/>
      <c r="J6" s="76"/>
      <c r="K6" s="50"/>
      <c r="L6" s="1"/>
      <c r="N6" s="24"/>
      <c r="O6" s="24"/>
      <c r="P6" s="24"/>
      <c r="Q6" s="24"/>
      <c r="R6" s="24"/>
      <c r="S6" s="24"/>
    </row>
    <row r="7" spans="1:22" s="7" customFormat="1" ht="20.100000000000001" customHeight="1" x14ac:dyDescent="0.15">
      <c r="A7" s="5"/>
      <c r="B7" s="15"/>
      <c r="C7" s="67" t="s">
        <v>11</v>
      </c>
      <c r="D7" s="68"/>
      <c r="E7" s="69"/>
      <c r="F7" s="15" t="s">
        <v>13</v>
      </c>
      <c r="G7" s="70" t="s">
        <v>14</v>
      </c>
      <c r="H7" s="71"/>
      <c r="I7" s="72"/>
      <c r="J7" s="11" t="s">
        <v>9</v>
      </c>
      <c r="K7" s="51"/>
      <c r="L7" s="1"/>
      <c r="O7" s="24"/>
      <c r="P7" s="24"/>
      <c r="Q7" s="24"/>
      <c r="R7" s="24"/>
      <c r="S7" s="24"/>
      <c r="T7" s="19"/>
      <c r="U7" s="19"/>
      <c r="V7" s="20"/>
    </row>
    <row r="8" spans="1:22" s="7" customFormat="1" ht="14.1" customHeight="1" x14ac:dyDescent="0.15">
      <c r="A8" s="5"/>
      <c r="B8" s="16" t="s">
        <v>1</v>
      </c>
      <c r="C8" s="82"/>
      <c r="D8" s="83"/>
      <c r="E8" s="84"/>
      <c r="F8" s="85"/>
      <c r="G8" s="87"/>
      <c r="H8" s="88"/>
      <c r="I8" s="88"/>
      <c r="J8" s="77" t="str">
        <f>IF($N9,"",IF($P8&lt;&gt;0,$P8,IF($P9&lt;&gt;0,$P9,IF($R9&lt;&gt;0,$R9,IF($S9&lt;&gt;0,$S9,"OK")))))</f>
        <v/>
      </c>
      <c r="K8" s="52"/>
      <c r="L8" s="1"/>
      <c r="N8" s="47"/>
      <c r="O8" s="25">
        <f>IFERROR(FIND(" ",C8),0)+IFERROR(FIND("　",C8),0)</f>
        <v>0</v>
      </c>
      <c r="P8" s="25" t="str">
        <f>IF($O8=0,"NG:ふりがな",0)</f>
        <v>NG:ふりがな</v>
      </c>
      <c r="Q8" s="25"/>
      <c r="R8" s="25"/>
      <c r="S8" s="25"/>
      <c r="T8" s="19"/>
      <c r="U8" s="19"/>
      <c r="V8" s="20"/>
    </row>
    <row r="9" spans="1:22" ht="24" customHeight="1" x14ac:dyDescent="0.15">
      <c r="A9" s="1"/>
      <c r="B9" s="8">
        <v>1</v>
      </c>
      <c r="C9" s="79"/>
      <c r="D9" s="80"/>
      <c r="E9" s="81"/>
      <c r="F9" s="86"/>
      <c r="G9" s="89"/>
      <c r="H9" s="90"/>
      <c r="I9" s="90"/>
      <c r="J9" s="78"/>
      <c r="K9" s="52"/>
      <c r="L9" s="1"/>
      <c r="N9" s="48" t="b">
        <f>AND($C8="",$C9="")</f>
        <v>1</v>
      </c>
      <c r="O9" s="25">
        <f t="shared" ref="O9:O23" si="0">IFERROR(FIND(" ",C9),0)+IFERROR(FIND("　",C9),0)</f>
        <v>0</v>
      </c>
      <c r="P9" s="25" t="str">
        <f>IF($O9=0,"NG:名前",0)</f>
        <v>NG:名前</v>
      </c>
      <c r="Q9" s="25">
        <f>IF(AND($F8&gt;=1,$F8&lt;=6),$F8,0)</f>
        <v>0</v>
      </c>
      <c r="R9" s="25" t="str">
        <f>IF(AND($Q9&gt;=1,$Q9&lt;=6),0,"NG:学年")</f>
        <v>NG:学年</v>
      </c>
      <c r="S9" s="25" t="str">
        <f>IF(($B9*2)&gt;$P$4,"NG:空欄",0)</f>
        <v>NG:空欄</v>
      </c>
      <c r="T9" s="19" t="b">
        <f>IF($N9,TRUE,($J8="OK"))</f>
        <v>1</v>
      </c>
      <c r="U9" s="19"/>
      <c r="V9" s="20"/>
    </row>
    <row r="10" spans="1:22" s="7" customFormat="1" ht="14.1" customHeight="1" x14ac:dyDescent="0.15">
      <c r="A10" s="5"/>
      <c r="B10" s="16" t="s">
        <v>1</v>
      </c>
      <c r="C10" s="82"/>
      <c r="D10" s="83"/>
      <c r="E10" s="84"/>
      <c r="F10" s="85"/>
      <c r="G10" s="87"/>
      <c r="H10" s="88"/>
      <c r="I10" s="88"/>
      <c r="J10" s="77" t="str">
        <f t="shared" ref="J10" si="1">IF($N11,"",IF($P10&lt;&gt;0,$P10,IF($P11&lt;&gt;0,$P11,IF($R11&lt;&gt;0,$R11,IF($S11&lt;&gt;0,$S11,"OK")))))</f>
        <v/>
      </c>
      <c r="K10" s="52"/>
      <c r="L10" s="1"/>
      <c r="N10" s="47"/>
      <c r="O10" s="25">
        <f t="shared" si="0"/>
        <v>0</v>
      </c>
      <c r="P10" s="25" t="str">
        <f>IF($O10=0,"NG:ふりがな",0)</f>
        <v>NG:ふりがな</v>
      </c>
      <c r="Q10" s="25"/>
      <c r="R10" s="25"/>
      <c r="S10" s="25"/>
      <c r="T10" s="19"/>
      <c r="U10" s="19"/>
      <c r="V10" s="20"/>
    </row>
    <row r="11" spans="1:22" ht="24" customHeight="1" x14ac:dyDescent="0.15">
      <c r="A11" s="1"/>
      <c r="B11" s="8">
        <v>2</v>
      </c>
      <c r="C11" s="79"/>
      <c r="D11" s="80"/>
      <c r="E11" s="81"/>
      <c r="F11" s="86"/>
      <c r="G11" s="89"/>
      <c r="H11" s="90"/>
      <c r="I11" s="90"/>
      <c r="J11" s="78"/>
      <c r="K11" s="52"/>
      <c r="L11" s="1"/>
      <c r="N11" s="48" t="b">
        <f>AND($C10="",$C11="")</f>
        <v>1</v>
      </c>
      <c r="O11" s="25">
        <f t="shared" si="0"/>
        <v>0</v>
      </c>
      <c r="P11" s="25" t="str">
        <f>IF($O11=0,"NG:名前",0)</f>
        <v>NG:名前</v>
      </c>
      <c r="Q11" s="25">
        <f>IF(AND($F10&gt;=1,$F10&lt;=6),$F10,0)</f>
        <v>0</v>
      </c>
      <c r="R11" s="25" t="str">
        <f>IF(AND($Q11&gt;=1,$Q11&lt;=6),0,"NG:学年")</f>
        <v>NG:学年</v>
      </c>
      <c r="S11" s="25" t="str">
        <f t="shared" ref="S11:S23" si="2">IF(($B11*2)&gt;$P$4,"NG:空欄",0)</f>
        <v>NG:空欄</v>
      </c>
      <c r="T11" s="19" t="b">
        <f t="shared" ref="T11:T23" si="3">IF($N11,TRUE,($J10="OK"))</f>
        <v>1</v>
      </c>
      <c r="U11" s="19"/>
      <c r="V11" s="20"/>
    </row>
    <row r="12" spans="1:22" s="7" customFormat="1" ht="14.1" customHeight="1" x14ac:dyDescent="0.15">
      <c r="A12" s="5"/>
      <c r="B12" s="16" t="s">
        <v>1</v>
      </c>
      <c r="C12" s="82"/>
      <c r="D12" s="83"/>
      <c r="E12" s="84"/>
      <c r="F12" s="85"/>
      <c r="G12" s="87"/>
      <c r="H12" s="88"/>
      <c r="I12" s="88"/>
      <c r="J12" s="77" t="str">
        <f t="shared" ref="J12" si="4">IF($N13,"",IF($P12&lt;&gt;0,$P12,IF($P13&lt;&gt;0,$P13,IF($R13&lt;&gt;0,$R13,IF($S13&lt;&gt;0,$S13,"OK")))))</f>
        <v/>
      </c>
      <c r="K12" s="52"/>
      <c r="L12" s="1"/>
      <c r="N12" s="47"/>
      <c r="O12" s="25">
        <f t="shared" si="0"/>
        <v>0</v>
      </c>
      <c r="P12" s="25" t="str">
        <f>IF($O12=0,"NG:ふりがな",0)</f>
        <v>NG:ふりがな</v>
      </c>
      <c r="Q12" s="25"/>
      <c r="R12" s="25"/>
      <c r="S12" s="25"/>
      <c r="T12" s="19"/>
      <c r="U12" s="19"/>
      <c r="V12" s="20"/>
    </row>
    <row r="13" spans="1:22" ht="24" customHeight="1" x14ac:dyDescent="0.15">
      <c r="A13" s="1"/>
      <c r="B13" s="8">
        <v>3</v>
      </c>
      <c r="C13" s="79"/>
      <c r="D13" s="80"/>
      <c r="E13" s="81"/>
      <c r="F13" s="86"/>
      <c r="G13" s="89"/>
      <c r="H13" s="90"/>
      <c r="I13" s="90"/>
      <c r="J13" s="78"/>
      <c r="K13" s="52"/>
      <c r="L13" s="1"/>
      <c r="N13" s="48" t="b">
        <f>AND($C12="",$C13="")</f>
        <v>1</v>
      </c>
      <c r="O13" s="25">
        <f t="shared" si="0"/>
        <v>0</v>
      </c>
      <c r="P13" s="25" t="str">
        <f>IF($O13=0,"NG:名前",0)</f>
        <v>NG:名前</v>
      </c>
      <c r="Q13" s="25">
        <f>IF(AND($F12&gt;=1,$F12&lt;=6),$F12,0)</f>
        <v>0</v>
      </c>
      <c r="R13" s="25" t="str">
        <f>IF(AND($Q13&gt;=1,$Q13&lt;=6),0,"NG:学年")</f>
        <v>NG:学年</v>
      </c>
      <c r="S13" s="25" t="str">
        <f t="shared" si="2"/>
        <v>NG:空欄</v>
      </c>
      <c r="T13" s="19" t="b">
        <f t="shared" si="3"/>
        <v>1</v>
      </c>
      <c r="U13" s="19"/>
      <c r="V13" s="20"/>
    </row>
    <row r="14" spans="1:22" s="7" customFormat="1" ht="14.1" customHeight="1" x14ac:dyDescent="0.15">
      <c r="A14" s="5"/>
      <c r="B14" s="16" t="s">
        <v>1</v>
      </c>
      <c r="C14" s="82"/>
      <c r="D14" s="83"/>
      <c r="E14" s="84"/>
      <c r="F14" s="85"/>
      <c r="G14" s="87"/>
      <c r="H14" s="88"/>
      <c r="I14" s="88"/>
      <c r="J14" s="77" t="str">
        <f t="shared" ref="J14" si="5">IF($N15,"",IF($P14&lt;&gt;0,$P14,IF($P15&lt;&gt;0,$P15,IF($R15&lt;&gt;0,$R15,IF($S15&lt;&gt;0,$S15,"OK")))))</f>
        <v/>
      </c>
      <c r="K14" s="52"/>
      <c r="L14" s="1"/>
      <c r="N14" s="47"/>
      <c r="O14" s="25">
        <f t="shared" si="0"/>
        <v>0</v>
      </c>
      <c r="P14" s="25" t="str">
        <f>IF($O14=0,"NG:ふりがな",0)</f>
        <v>NG:ふりがな</v>
      </c>
      <c r="Q14" s="25"/>
      <c r="R14" s="25"/>
      <c r="S14" s="25"/>
      <c r="T14" s="19"/>
      <c r="U14" s="19"/>
      <c r="V14" s="20"/>
    </row>
    <row r="15" spans="1:22" ht="24" customHeight="1" x14ac:dyDescent="0.15">
      <c r="A15" s="1"/>
      <c r="B15" s="8">
        <v>4</v>
      </c>
      <c r="C15" s="79"/>
      <c r="D15" s="80"/>
      <c r="E15" s="81"/>
      <c r="F15" s="86"/>
      <c r="G15" s="89"/>
      <c r="H15" s="90"/>
      <c r="I15" s="90"/>
      <c r="J15" s="78"/>
      <c r="K15" s="52"/>
      <c r="L15" s="1"/>
      <c r="N15" s="48" t="b">
        <f>AND($C14="",$C15="")</f>
        <v>1</v>
      </c>
      <c r="O15" s="25">
        <f t="shared" si="0"/>
        <v>0</v>
      </c>
      <c r="P15" s="25" t="str">
        <f>IF($O15=0,"NG:名前",0)</f>
        <v>NG:名前</v>
      </c>
      <c r="Q15" s="25">
        <f>IF(AND($F14&gt;=1,$F14&lt;=6),$F14,0)</f>
        <v>0</v>
      </c>
      <c r="R15" s="25" t="str">
        <f>IF(AND($Q15&gt;=1,$Q15&lt;=6),0,"NG:学年")</f>
        <v>NG:学年</v>
      </c>
      <c r="S15" s="25" t="str">
        <f t="shared" si="2"/>
        <v>NG:空欄</v>
      </c>
      <c r="T15" s="19" t="b">
        <f t="shared" si="3"/>
        <v>1</v>
      </c>
      <c r="U15" s="19"/>
      <c r="V15" s="20"/>
    </row>
    <row r="16" spans="1:22" s="7" customFormat="1" ht="14.1" customHeight="1" x14ac:dyDescent="0.15">
      <c r="A16" s="5"/>
      <c r="B16" s="16" t="s">
        <v>1</v>
      </c>
      <c r="C16" s="82"/>
      <c r="D16" s="83"/>
      <c r="E16" s="84"/>
      <c r="F16" s="85"/>
      <c r="G16" s="87"/>
      <c r="H16" s="88"/>
      <c r="I16" s="88"/>
      <c r="J16" s="77" t="str">
        <f t="shared" ref="J16" si="6">IF($N17,"",IF($P16&lt;&gt;0,$P16,IF($P17&lt;&gt;0,$P17,IF($R17&lt;&gt;0,$R17,IF($S17&lt;&gt;0,$S17,"OK")))))</f>
        <v/>
      </c>
      <c r="K16" s="52"/>
      <c r="L16" s="1"/>
      <c r="N16" s="47"/>
      <c r="O16" s="25">
        <f t="shared" si="0"/>
        <v>0</v>
      </c>
      <c r="P16" s="25" t="str">
        <f>IF($O16=0,"NG:ふりがな",0)</f>
        <v>NG:ふりがな</v>
      </c>
      <c r="Q16" s="25"/>
      <c r="R16" s="25"/>
      <c r="S16" s="25"/>
      <c r="T16" s="19"/>
      <c r="U16" s="19"/>
      <c r="V16" s="20"/>
    </row>
    <row r="17" spans="1:22" ht="24" customHeight="1" x14ac:dyDescent="0.15">
      <c r="A17" s="1"/>
      <c r="B17" s="8">
        <v>5</v>
      </c>
      <c r="C17" s="79"/>
      <c r="D17" s="80"/>
      <c r="E17" s="81"/>
      <c r="F17" s="86"/>
      <c r="G17" s="89"/>
      <c r="H17" s="90"/>
      <c r="I17" s="90"/>
      <c r="J17" s="78"/>
      <c r="K17" s="52"/>
      <c r="L17" s="1"/>
      <c r="N17" s="48" t="b">
        <f>AND($C16="",$C17="")</f>
        <v>1</v>
      </c>
      <c r="O17" s="25">
        <f t="shared" si="0"/>
        <v>0</v>
      </c>
      <c r="P17" s="25" t="str">
        <f>IF($O17=0,"NG:名前",0)</f>
        <v>NG:名前</v>
      </c>
      <c r="Q17" s="25">
        <f>IF(AND($F16&gt;=1,$F16&lt;=6),$F16,0)</f>
        <v>0</v>
      </c>
      <c r="R17" s="25" t="str">
        <f>IF(AND($Q17&gt;=1,$Q17&lt;=6),0,"NG:学年")</f>
        <v>NG:学年</v>
      </c>
      <c r="S17" s="25" t="str">
        <f t="shared" si="2"/>
        <v>NG:空欄</v>
      </c>
      <c r="T17" s="19" t="b">
        <f t="shared" si="3"/>
        <v>1</v>
      </c>
      <c r="U17" s="19"/>
      <c r="V17" s="20"/>
    </row>
    <row r="18" spans="1:22" s="7" customFormat="1" ht="14.1" customHeight="1" x14ac:dyDescent="0.15">
      <c r="A18" s="5"/>
      <c r="B18" s="16" t="s">
        <v>1</v>
      </c>
      <c r="C18" s="82"/>
      <c r="D18" s="83"/>
      <c r="E18" s="84"/>
      <c r="F18" s="85"/>
      <c r="G18" s="87"/>
      <c r="H18" s="88"/>
      <c r="I18" s="88"/>
      <c r="J18" s="77" t="str">
        <f t="shared" ref="J18" si="7">IF($N19,"",IF($P18&lt;&gt;0,$P18,IF($P19&lt;&gt;0,$P19,IF($R19&lt;&gt;0,$R19,IF($S19&lt;&gt;0,$S19,"OK")))))</f>
        <v/>
      </c>
      <c r="K18" s="52"/>
      <c r="L18" s="1"/>
      <c r="N18" s="47"/>
      <c r="O18" s="25">
        <f t="shared" si="0"/>
        <v>0</v>
      </c>
      <c r="P18" s="25" t="str">
        <f>IF($O18=0,"NG:ふりがな",0)</f>
        <v>NG:ふりがな</v>
      </c>
      <c r="Q18" s="25"/>
      <c r="R18" s="25"/>
      <c r="S18" s="25"/>
      <c r="T18" s="19"/>
      <c r="U18" s="19"/>
      <c r="V18" s="20"/>
    </row>
    <row r="19" spans="1:22" ht="24" customHeight="1" x14ac:dyDescent="0.15">
      <c r="A19" s="1"/>
      <c r="B19" s="8">
        <v>6</v>
      </c>
      <c r="C19" s="79"/>
      <c r="D19" s="80"/>
      <c r="E19" s="81"/>
      <c r="F19" s="86"/>
      <c r="G19" s="89"/>
      <c r="H19" s="90"/>
      <c r="I19" s="90"/>
      <c r="J19" s="78"/>
      <c r="K19" s="52"/>
      <c r="L19" s="1"/>
      <c r="N19" s="48" t="b">
        <f>AND($C18="",$C19="")</f>
        <v>1</v>
      </c>
      <c r="O19" s="25">
        <f t="shared" si="0"/>
        <v>0</v>
      </c>
      <c r="P19" s="25" t="str">
        <f>IF($O19=0,"NG:名前",0)</f>
        <v>NG:名前</v>
      </c>
      <c r="Q19" s="25">
        <f>IF(AND($F18&gt;=1,$F18&lt;=6),$F18,0)</f>
        <v>0</v>
      </c>
      <c r="R19" s="25" t="str">
        <f>IF(AND($Q19&gt;=1,$Q19&lt;=6),0,"NG:学年")</f>
        <v>NG:学年</v>
      </c>
      <c r="S19" s="25" t="str">
        <f t="shared" si="2"/>
        <v>NG:空欄</v>
      </c>
      <c r="T19" s="19" t="b">
        <f t="shared" si="3"/>
        <v>1</v>
      </c>
      <c r="U19" s="19"/>
      <c r="V19" s="20"/>
    </row>
    <row r="20" spans="1:22" s="7" customFormat="1" ht="14.1" customHeight="1" x14ac:dyDescent="0.15">
      <c r="A20" s="5"/>
      <c r="B20" s="16" t="s">
        <v>1</v>
      </c>
      <c r="C20" s="82"/>
      <c r="D20" s="83"/>
      <c r="E20" s="84"/>
      <c r="F20" s="85"/>
      <c r="G20" s="87"/>
      <c r="H20" s="88"/>
      <c r="I20" s="88"/>
      <c r="J20" s="77" t="str">
        <f t="shared" ref="J20" si="8">IF($N21,"",IF($P20&lt;&gt;0,$P20,IF($P21&lt;&gt;0,$P21,IF($R21&lt;&gt;0,$R21,IF($S21&lt;&gt;0,$S21,"OK")))))</f>
        <v/>
      </c>
      <c r="K20" s="52"/>
      <c r="L20" s="1"/>
      <c r="N20" s="47"/>
      <c r="O20" s="25">
        <f t="shared" si="0"/>
        <v>0</v>
      </c>
      <c r="P20" s="25" t="str">
        <f>IF($O20=0,"NG:ふりがな",0)</f>
        <v>NG:ふりがな</v>
      </c>
      <c r="Q20" s="25"/>
      <c r="R20" s="25"/>
      <c r="S20" s="25"/>
      <c r="T20" s="19"/>
      <c r="U20" s="19"/>
      <c r="V20" s="20"/>
    </row>
    <row r="21" spans="1:22" ht="24" customHeight="1" x14ac:dyDescent="0.15">
      <c r="A21" s="1"/>
      <c r="B21" s="8">
        <v>7</v>
      </c>
      <c r="C21" s="79"/>
      <c r="D21" s="80"/>
      <c r="E21" s="81"/>
      <c r="F21" s="86"/>
      <c r="G21" s="89"/>
      <c r="H21" s="90"/>
      <c r="I21" s="90"/>
      <c r="J21" s="78"/>
      <c r="K21" s="52"/>
      <c r="L21" s="1"/>
      <c r="N21" s="48" t="b">
        <f>AND($C20="",$C21="")</f>
        <v>1</v>
      </c>
      <c r="O21" s="25">
        <f t="shared" si="0"/>
        <v>0</v>
      </c>
      <c r="P21" s="25" t="str">
        <f>IF($O21=0,"NG:名前",0)</f>
        <v>NG:名前</v>
      </c>
      <c r="Q21" s="25">
        <f>IF(AND($F20&gt;=1,$F20&lt;=6),$F20,0)</f>
        <v>0</v>
      </c>
      <c r="R21" s="25" t="str">
        <f>IF(AND($Q21&gt;=1,$Q21&lt;=6),0,"NG:学年")</f>
        <v>NG:学年</v>
      </c>
      <c r="S21" s="25" t="str">
        <f t="shared" si="2"/>
        <v>NG:空欄</v>
      </c>
      <c r="T21" s="19" t="b">
        <f t="shared" si="3"/>
        <v>1</v>
      </c>
      <c r="U21" s="19"/>
      <c r="V21" s="20"/>
    </row>
    <row r="22" spans="1:22" s="7" customFormat="1" ht="14.1" customHeight="1" x14ac:dyDescent="0.15">
      <c r="A22" s="5"/>
      <c r="B22" s="16" t="s">
        <v>1</v>
      </c>
      <c r="C22" s="82"/>
      <c r="D22" s="83"/>
      <c r="E22" s="84"/>
      <c r="F22" s="85"/>
      <c r="G22" s="87"/>
      <c r="H22" s="88"/>
      <c r="I22" s="88"/>
      <c r="J22" s="77" t="str">
        <f t="shared" ref="J22" si="9">IF($N23,"",IF($P22&lt;&gt;0,$P22,IF($P23&lt;&gt;0,$P23,IF($R23&lt;&gt;0,$R23,IF($S23&lt;&gt;0,$S23,"OK")))))</f>
        <v/>
      </c>
      <c r="K22" s="52"/>
      <c r="L22" s="1"/>
      <c r="N22" s="47"/>
      <c r="O22" s="25">
        <f t="shared" si="0"/>
        <v>0</v>
      </c>
      <c r="P22" s="25" t="str">
        <f>IF($O22=0,"NG:ふりがな",0)</f>
        <v>NG:ふりがな</v>
      </c>
      <c r="Q22" s="25"/>
      <c r="R22" s="25"/>
      <c r="S22" s="25"/>
      <c r="T22" s="19"/>
      <c r="U22" s="19"/>
      <c r="V22" s="20"/>
    </row>
    <row r="23" spans="1:22" ht="24" customHeight="1" x14ac:dyDescent="0.15">
      <c r="A23" s="1"/>
      <c r="B23" s="8">
        <v>8</v>
      </c>
      <c r="C23" s="79"/>
      <c r="D23" s="80"/>
      <c r="E23" s="81"/>
      <c r="F23" s="86"/>
      <c r="G23" s="89"/>
      <c r="H23" s="90"/>
      <c r="I23" s="90"/>
      <c r="J23" s="78"/>
      <c r="K23" s="52"/>
      <c r="L23" s="1"/>
      <c r="N23" s="48" t="b">
        <f>AND($C22="",$C23="")</f>
        <v>1</v>
      </c>
      <c r="O23" s="25">
        <f t="shared" si="0"/>
        <v>0</v>
      </c>
      <c r="P23" s="25" t="str">
        <f>IF($O23=0,"NG:名前",0)</f>
        <v>NG:名前</v>
      </c>
      <c r="Q23" s="25">
        <f>IF(AND($F22&gt;=1,$F22&lt;=6),$F22,0)</f>
        <v>0</v>
      </c>
      <c r="R23" s="25" t="str">
        <f>IF(AND($Q23&gt;=1,$Q23&lt;=6),0,"NG:学年")</f>
        <v>NG:学年</v>
      </c>
      <c r="S23" s="25" t="str">
        <f t="shared" si="2"/>
        <v>NG:空欄</v>
      </c>
      <c r="T23" s="19" t="b">
        <f t="shared" si="3"/>
        <v>1</v>
      </c>
      <c r="U23" s="19"/>
      <c r="V23" s="20"/>
    </row>
    <row r="24" spans="1:22" ht="21.95" customHeight="1" x14ac:dyDescent="0.15">
      <c r="A24" s="1"/>
      <c r="B24" s="54"/>
      <c r="C24" s="54"/>
      <c r="D24" s="54"/>
      <c r="E24" s="54"/>
      <c r="F24" s="54"/>
      <c r="G24" s="54"/>
      <c r="H24" s="54"/>
      <c r="I24" s="54"/>
      <c r="J24" s="55" t="str">
        <f>IF($S$24&lt;&gt;0,$S$24,"")</f>
        <v/>
      </c>
      <c r="K24" s="54"/>
      <c r="L24" s="1"/>
      <c r="N24" s="24"/>
      <c r="O24" s="24"/>
      <c r="P24" s="24"/>
      <c r="Q24" s="24"/>
      <c r="R24" s="24"/>
      <c r="S24" s="24">
        <f>IF(AND($N$4=FALSE,$P$4&gt;0,$P$4&lt;10),"NG:5人以上",0)</f>
        <v>0</v>
      </c>
      <c r="T24" s="19" t="b">
        <f>OR($N$4,$P$4&gt;=10)</f>
        <v>0</v>
      </c>
    </row>
    <row r="25" spans="1:22" ht="56.25" customHeight="1" x14ac:dyDescent="0.15">
      <c r="A25" s="1"/>
      <c r="B25" s="66" t="s">
        <v>44</v>
      </c>
      <c r="C25" s="66"/>
      <c r="D25" s="66"/>
      <c r="E25" s="66"/>
      <c r="F25" s="66"/>
      <c r="G25" s="66"/>
      <c r="H25" s="66"/>
      <c r="I25" s="66"/>
      <c r="J25" s="66"/>
      <c r="K25" s="66"/>
      <c r="L25" s="1"/>
      <c r="N25" s="24"/>
      <c r="O25" s="24"/>
      <c r="P25" s="24"/>
      <c r="Q25" s="24"/>
      <c r="R25" s="24"/>
      <c r="S25" s="24"/>
    </row>
    <row r="26" spans="1:22" ht="14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24"/>
      <c r="O26" s="24"/>
      <c r="P26" s="24"/>
      <c r="Q26" s="24"/>
      <c r="R26" s="24"/>
      <c r="S26" s="24"/>
    </row>
  </sheetData>
  <sheetProtection algorithmName="SHA-512" hashValue="wNet0s3o3jyn8hescD2kgScWeLaIyTLjmqSis5c8wODnhOPGQA5jQAl/+hAfKt8vMteQfRZudH/bHJXEpHtCTg==" saltValue="EJuHanqYzKexG9wXMkEUsg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F4 H4 C8:I23">
    <cfRule type="expression" dxfId="9" priority="2" stopIfTrue="1">
      <formula>$H$4="男子"</formula>
    </cfRule>
    <cfRule type="expression" dxfId="8" priority="3" stopIfTrue="1">
      <formula>$H$4="女子"</formula>
    </cfRule>
  </conditionalFormatting>
  <conditionalFormatting sqref="J8:J23">
    <cfRule type="expression" dxfId="7" priority="4" stopIfTrue="1">
      <formula>$J8="OK"</formula>
    </cfRule>
    <cfRule type="expression" dxfId="6" priority="5" stopIfTrue="1">
      <formula>AND($J8&lt;&gt;"",$J8&lt;&gt;"OK")</formula>
    </cfRule>
  </conditionalFormatting>
  <conditionalFormatting sqref="J24">
    <cfRule type="expression" dxfId="5" priority="1">
      <formula>$J$24&lt;&gt;""</formula>
    </cfRule>
  </conditionalFormatting>
  <dataValidations count="3">
    <dataValidation type="list" imeMode="disabled" allowBlank="1" showInputMessage="1" showErrorMessage="1" sqref="F8:F23" xr:uid="{66E9D6AD-0680-472F-B570-1B8B558807D7}">
      <formula1>"6,5,4,3,2,1"</formula1>
    </dataValidation>
    <dataValidation type="list" errorStyle="warning" allowBlank="1" showInputMessage="1" showErrorMessage="1" error="「男子」「女子」のどちらかを入れてください！" sqref="H4" xr:uid="{E36903A9-3E39-4F22-A5A7-F86FDC439BC0}">
      <formula1>"男子,女子"</formula1>
    </dataValidation>
    <dataValidation type="list" showInputMessage="1" showErrorMessage="1" sqref="F4" xr:uid="{B411686E-4402-4435-BA19-4ADC2E9BE5B4}">
      <formula1>"　,Ａ,Ｂ,Ｃ,Ｄ,Ｅ,Ｆ,Ｇ,Ｈ,Ｉ,Ｊ,Ｋ,Ｌ,Ｍ,Ｎ"</formula1>
    </dataValidation>
  </dataValidation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29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3</xdr:row>
                    <xdr:rowOff>28575</xdr:rowOff>
                  </from>
                  <to>
                    <xdr:col>9</xdr:col>
                    <xdr:colOff>781050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5495-DACE-4B23-9233-1031EBD8FA68}">
  <sheetPr codeName="Sheet17">
    <tabColor rgb="FFFFE1E1"/>
  </sheetPr>
  <dimension ref="A1:V26"/>
  <sheetViews>
    <sheetView zoomScaleNormal="100" workbookViewId="0">
      <selection activeCell="C9" sqref="C9:E9"/>
    </sheetView>
  </sheetViews>
  <sheetFormatPr defaultRowHeight="13.5" x14ac:dyDescent="0.15"/>
  <cols>
    <col min="1" max="1" width="2.625" style="2" customWidth="1"/>
    <col min="2" max="2" width="8.625" style="2" customWidth="1"/>
    <col min="3" max="3" width="4.625" style="2" customWidth="1"/>
    <col min="4" max="4" width="16.625" style="2" customWidth="1"/>
    <col min="5" max="6" width="6.625" style="2" customWidth="1"/>
    <col min="7" max="7" width="4.625" style="2" customWidth="1"/>
    <col min="8" max="8" width="8.625" style="2" customWidth="1"/>
    <col min="9" max="9" width="6.625" style="2" customWidth="1"/>
    <col min="10" max="11" width="12.625" style="2" customWidth="1"/>
    <col min="12" max="12" width="2.625" style="2" customWidth="1"/>
    <col min="13" max="13" width="9" style="2"/>
    <col min="14" max="14" width="6.5" style="19" hidden="1" customWidth="1"/>
    <col min="15" max="15" width="8.375" style="19" hidden="1" customWidth="1"/>
    <col min="16" max="16" width="3.625" style="19" hidden="1" customWidth="1"/>
    <col min="17" max="20" width="9" style="19" hidden="1" customWidth="1"/>
    <col min="21" max="21" width="9" style="20" customWidth="1"/>
    <col min="22" max="16384" width="9" style="2"/>
  </cols>
  <sheetData>
    <row r="1" spans="1:22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20.100000000000001" customHeight="1" x14ac:dyDescent="0.15">
      <c r="A2" s="1"/>
      <c r="B2" s="91" t="str">
        <f>申込書!$B$3 &amp; "　参加申込書"</f>
        <v>第３６回 医王山ＳＣ交歓小学生バドミントン大会　参加申込書</v>
      </c>
      <c r="C2" s="91"/>
      <c r="D2" s="91"/>
      <c r="E2" s="91"/>
      <c r="F2" s="91"/>
      <c r="G2" s="91"/>
      <c r="H2" s="91"/>
      <c r="I2" s="91"/>
      <c r="J2" s="91"/>
      <c r="K2" s="3"/>
      <c r="L2" s="1"/>
    </row>
    <row r="3" spans="1:22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24" customHeight="1" x14ac:dyDescent="0.15">
      <c r="A4" s="1"/>
      <c r="B4" s="73" t="s">
        <v>0</v>
      </c>
      <c r="C4" s="74"/>
      <c r="D4" s="75">
        <f>申込書!$C$7</f>
        <v>0</v>
      </c>
      <c r="E4" s="75"/>
      <c r="F4" s="26" t="s">
        <v>53</v>
      </c>
      <c r="G4" s="14"/>
      <c r="H4" s="30" t="s">
        <v>16</v>
      </c>
      <c r="I4" s="1"/>
      <c r="J4" s="1"/>
      <c r="K4" s="1"/>
      <c r="L4" s="1"/>
      <c r="N4" s="28" t="b">
        <v>0</v>
      </c>
      <c r="O4" s="24" t="b">
        <f>AND($T$9,$T$11,$T$13,$T$15,$T$17,$T$19,$T$21,$T$23,$T$24)</f>
        <v>0</v>
      </c>
      <c r="P4" s="28">
        <f>COUNTA(C8:E23)</f>
        <v>0</v>
      </c>
    </row>
    <row r="5" spans="1:22" ht="24" customHeight="1" x14ac:dyDescent="0.15">
      <c r="A5" s="1"/>
      <c r="B5" s="4"/>
      <c r="C5" s="33"/>
      <c r="D5" s="34"/>
      <c r="E5" s="34"/>
      <c r="F5" s="92" t="s">
        <v>38</v>
      </c>
      <c r="G5" s="92"/>
      <c r="H5" s="92"/>
      <c r="I5" s="92"/>
      <c r="J5" s="92"/>
      <c r="K5" s="92"/>
      <c r="L5" s="1"/>
      <c r="N5" s="24"/>
      <c r="O5" s="24"/>
      <c r="P5" s="24"/>
      <c r="Q5" s="24"/>
      <c r="R5" s="24"/>
      <c r="S5" s="24"/>
    </row>
    <row r="6" spans="1:22" ht="20.100000000000001" customHeight="1" x14ac:dyDescent="0.15">
      <c r="A6" s="1"/>
      <c r="B6" s="76" t="s">
        <v>2</v>
      </c>
      <c r="C6" s="76"/>
      <c r="D6" s="76"/>
      <c r="E6" s="76"/>
      <c r="F6" s="76"/>
      <c r="G6" s="76"/>
      <c r="H6" s="76"/>
      <c r="I6" s="76"/>
      <c r="J6" s="76"/>
      <c r="K6" s="50"/>
      <c r="L6" s="1"/>
      <c r="N6" s="24"/>
      <c r="O6" s="24"/>
      <c r="P6" s="24"/>
      <c r="Q6" s="24"/>
      <c r="R6" s="24"/>
      <c r="S6" s="24"/>
    </row>
    <row r="7" spans="1:22" s="7" customFormat="1" ht="20.100000000000001" customHeight="1" x14ac:dyDescent="0.15">
      <c r="A7" s="5"/>
      <c r="B7" s="15"/>
      <c r="C7" s="67" t="s">
        <v>11</v>
      </c>
      <c r="D7" s="68"/>
      <c r="E7" s="69"/>
      <c r="F7" s="15" t="s">
        <v>13</v>
      </c>
      <c r="G7" s="70" t="s">
        <v>14</v>
      </c>
      <c r="H7" s="71"/>
      <c r="I7" s="72"/>
      <c r="J7" s="11" t="s">
        <v>9</v>
      </c>
      <c r="K7" s="51"/>
      <c r="L7" s="1"/>
      <c r="O7" s="24"/>
      <c r="P7" s="24"/>
      <c r="Q7" s="24"/>
      <c r="R7" s="24"/>
      <c r="S7" s="24"/>
      <c r="T7" s="19"/>
      <c r="U7" s="19"/>
      <c r="V7" s="20"/>
    </row>
    <row r="8" spans="1:22" s="7" customFormat="1" ht="14.1" customHeight="1" x14ac:dyDescent="0.15">
      <c r="A8" s="5"/>
      <c r="B8" s="16" t="s">
        <v>1</v>
      </c>
      <c r="C8" s="82"/>
      <c r="D8" s="83"/>
      <c r="E8" s="84"/>
      <c r="F8" s="85"/>
      <c r="G8" s="87"/>
      <c r="H8" s="88"/>
      <c r="I8" s="88"/>
      <c r="J8" s="77" t="str">
        <f>IF($N9,"",IF($P8&lt;&gt;0,$P8,IF($P9&lt;&gt;0,$P9,IF($R9&lt;&gt;0,$R9,IF($S9&lt;&gt;0,$S9,"OK")))))</f>
        <v/>
      </c>
      <c r="K8" s="52"/>
      <c r="L8" s="1"/>
      <c r="N8" s="47"/>
      <c r="O8" s="25">
        <f>IFERROR(FIND(" ",C8),0)+IFERROR(FIND("　",C8),0)</f>
        <v>0</v>
      </c>
      <c r="P8" s="25" t="str">
        <f>IF($O8=0,"NG:ふりがな",0)</f>
        <v>NG:ふりがな</v>
      </c>
      <c r="Q8" s="25"/>
      <c r="R8" s="25"/>
      <c r="S8" s="25"/>
      <c r="T8" s="19"/>
      <c r="U8" s="19"/>
      <c r="V8" s="20"/>
    </row>
    <row r="9" spans="1:22" ht="24" customHeight="1" x14ac:dyDescent="0.15">
      <c r="A9" s="1"/>
      <c r="B9" s="8">
        <v>1</v>
      </c>
      <c r="C9" s="79"/>
      <c r="D9" s="80"/>
      <c r="E9" s="81"/>
      <c r="F9" s="86"/>
      <c r="G9" s="89"/>
      <c r="H9" s="90"/>
      <c r="I9" s="90"/>
      <c r="J9" s="78"/>
      <c r="K9" s="52"/>
      <c r="L9" s="1"/>
      <c r="N9" s="48" t="b">
        <f>AND($C8="",$C9="")</f>
        <v>1</v>
      </c>
      <c r="O9" s="25">
        <f t="shared" ref="O9:O23" si="0">IFERROR(FIND(" ",C9),0)+IFERROR(FIND("　",C9),0)</f>
        <v>0</v>
      </c>
      <c r="P9" s="25" t="str">
        <f>IF($O9=0,"NG:名前",0)</f>
        <v>NG:名前</v>
      </c>
      <c r="Q9" s="25">
        <f>IF(AND($F8&gt;=1,$F8&lt;=6),$F8,0)</f>
        <v>0</v>
      </c>
      <c r="R9" s="25" t="str">
        <f>IF(AND($Q9&gt;=1,$Q9&lt;=6),0,"NG:学年")</f>
        <v>NG:学年</v>
      </c>
      <c r="S9" s="25" t="str">
        <f>IF(($B9*2)&gt;$P$4,"NG:空欄",0)</f>
        <v>NG:空欄</v>
      </c>
      <c r="T9" s="19" t="b">
        <f>IF($N9,TRUE,($J8="OK"))</f>
        <v>1</v>
      </c>
      <c r="U9" s="19"/>
      <c r="V9" s="20"/>
    </row>
    <row r="10" spans="1:22" s="7" customFormat="1" ht="14.1" customHeight="1" x14ac:dyDescent="0.15">
      <c r="A10" s="5"/>
      <c r="B10" s="16" t="s">
        <v>1</v>
      </c>
      <c r="C10" s="82"/>
      <c r="D10" s="83"/>
      <c r="E10" s="84"/>
      <c r="F10" s="85"/>
      <c r="G10" s="87"/>
      <c r="H10" s="88"/>
      <c r="I10" s="88"/>
      <c r="J10" s="77" t="str">
        <f t="shared" ref="J10" si="1">IF($N11,"",IF($P10&lt;&gt;0,$P10,IF($P11&lt;&gt;0,$P11,IF($R11&lt;&gt;0,$R11,IF($S11&lt;&gt;0,$S11,"OK")))))</f>
        <v/>
      </c>
      <c r="K10" s="52"/>
      <c r="L10" s="1"/>
      <c r="N10" s="47"/>
      <c r="O10" s="25">
        <f t="shared" si="0"/>
        <v>0</v>
      </c>
      <c r="P10" s="25" t="str">
        <f>IF($O10=0,"NG:ふりがな",0)</f>
        <v>NG:ふりがな</v>
      </c>
      <c r="Q10" s="25"/>
      <c r="R10" s="25"/>
      <c r="S10" s="25"/>
      <c r="T10" s="19"/>
      <c r="U10" s="19"/>
      <c r="V10" s="20"/>
    </row>
    <row r="11" spans="1:22" ht="24" customHeight="1" x14ac:dyDescent="0.15">
      <c r="A11" s="1"/>
      <c r="B11" s="8">
        <v>2</v>
      </c>
      <c r="C11" s="79"/>
      <c r="D11" s="80"/>
      <c r="E11" s="81"/>
      <c r="F11" s="86"/>
      <c r="G11" s="89"/>
      <c r="H11" s="90"/>
      <c r="I11" s="90"/>
      <c r="J11" s="78"/>
      <c r="K11" s="52"/>
      <c r="L11" s="1"/>
      <c r="N11" s="48" t="b">
        <f>AND($C10="",$C11="")</f>
        <v>1</v>
      </c>
      <c r="O11" s="25">
        <f t="shared" si="0"/>
        <v>0</v>
      </c>
      <c r="P11" s="25" t="str">
        <f>IF($O11=0,"NG:名前",0)</f>
        <v>NG:名前</v>
      </c>
      <c r="Q11" s="25">
        <f>IF(AND($F10&gt;=1,$F10&lt;=6),$F10,0)</f>
        <v>0</v>
      </c>
      <c r="R11" s="25" t="str">
        <f>IF(AND($Q11&gt;=1,$Q11&lt;=6),0,"NG:学年")</f>
        <v>NG:学年</v>
      </c>
      <c r="S11" s="25" t="str">
        <f t="shared" ref="S11:S23" si="2">IF(($B11*2)&gt;$P$4,"NG:空欄",0)</f>
        <v>NG:空欄</v>
      </c>
      <c r="T11" s="19" t="b">
        <f t="shared" ref="T11:T23" si="3">IF($N11,TRUE,($J10="OK"))</f>
        <v>1</v>
      </c>
      <c r="U11" s="19"/>
      <c r="V11" s="20"/>
    </row>
    <row r="12" spans="1:22" s="7" customFormat="1" ht="14.1" customHeight="1" x14ac:dyDescent="0.15">
      <c r="A12" s="5"/>
      <c r="B12" s="16" t="s">
        <v>1</v>
      </c>
      <c r="C12" s="82"/>
      <c r="D12" s="83"/>
      <c r="E12" s="84"/>
      <c r="F12" s="85"/>
      <c r="G12" s="87"/>
      <c r="H12" s="88"/>
      <c r="I12" s="88"/>
      <c r="J12" s="77" t="str">
        <f t="shared" ref="J12" si="4">IF($N13,"",IF($P12&lt;&gt;0,$P12,IF($P13&lt;&gt;0,$P13,IF($R13&lt;&gt;0,$R13,IF($S13&lt;&gt;0,$S13,"OK")))))</f>
        <v/>
      </c>
      <c r="K12" s="52"/>
      <c r="L12" s="1"/>
      <c r="N12" s="47"/>
      <c r="O12" s="25">
        <f t="shared" si="0"/>
        <v>0</v>
      </c>
      <c r="P12" s="25" t="str">
        <f>IF($O12=0,"NG:ふりがな",0)</f>
        <v>NG:ふりがな</v>
      </c>
      <c r="Q12" s="25"/>
      <c r="R12" s="25"/>
      <c r="S12" s="25"/>
      <c r="T12" s="19"/>
      <c r="U12" s="19"/>
      <c r="V12" s="20"/>
    </row>
    <row r="13" spans="1:22" ht="24" customHeight="1" x14ac:dyDescent="0.15">
      <c r="A13" s="1"/>
      <c r="B13" s="8">
        <v>3</v>
      </c>
      <c r="C13" s="79"/>
      <c r="D13" s="80"/>
      <c r="E13" s="81"/>
      <c r="F13" s="86"/>
      <c r="G13" s="89"/>
      <c r="H13" s="90"/>
      <c r="I13" s="90"/>
      <c r="J13" s="78"/>
      <c r="K13" s="52"/>
      <c r="L13" s="1"/>
      <c r="N13" s="48" t="b">
        <f>AND($C12="",$C13="")</f>
        <v>1</v>
      </c>
      <c r="O13" s="25">
        <f t="shared" si="0"/>
        <v>0</v>
      </c>
      <c r="P13" s="25" t="str">
        <f>IF($O13=0,"NG:名前",0)</f>
        <v>NG:名前</v>
      </c>
      <c r="Q13" s="25">
        <f>IF(AND($F12&gt;=1,$F12&lt;=6),$F12,0)</f>
        <v>0</v>
      </c>
      <c r="R13" s="25" t="str">
        <f>IF(AND($Q13&gt;=1,$Q13&lt;=6),0,"NG:学年")</f>
        <v>NG:学年</v>
      </c>
      <c r="S13" s="25" t="str">
        <f t="shared" si="2"/>
        <v>NG:空欄</v>
      </c>
      <c r="T13" s="19" t="b">
        <f t="shared" si="3"/>
        <v>1</v>
      </c>
      <c r="U13" s="19"/>
      <c r="V13" s="20"/>
    </row>
    <row r="14" spans="1:22" s="7" customFormat="1" ht="14.1" customHeight="1" x14ac:dyDescent="0.15">
      <c r="A14" s="5"/>
      <c r="B14" s="16" t="s">
        <v>1</v>
      </c>
      <c r="C14" s="82"/>
      <c r="D14" s="83"/>
      <c r="E14" s="84"/>
      <c r="F14" s="85"/>
      <c r="G14" s="87"/>
      <c r="H14" s="88"/>
      <c r="I14" s="88"/>
      <c r="J14" s="77" t="str">
        <f t="shared" ref="J14" si="5">IF($N15,"",IF($P14&lt;&gt;0,$P14,IF($P15&lt;&gt;0,$P15,IF($R15&lt;&gt;0,$R15,IF($S15&lt;&gt;0,$S15,"OK")))))</f>
        <v/>
      </c>
      <c r="K14" s="52"/>
      <c r="L14" s="1"/>
      <c r="N14" s="47"/>
      <c r="O14" s="25">
        <f t="shared" si="0"/>
        <v>0</v>
      </c>
      <c r="P14" s="25" t="str">
        <f>IF($O14=0,"NG:ふりがな",0)</f>
        <v>NG:ふりがな</v>
      </c>
      <c r="Q14" s="25"/>
      <c r="R14" s="25"/>
      <c r="S14" s="25"/>
      <c r="T14" s="19"/>
      <c r="U14" s="19"/>
      <c r="V14" s="20"/>
    </row>
    <row r="15" spans="1:22" ht="24" customHeight="1" x14ac:dyDescent="0.15">
      <c r="A15" s="1"/>
      <c r="B15" s="8">
        <v>4</v>
      </c>
      <c r="C15" s="79"/>
      <c r="D15" s="80"/>
      <c r="E15" s="81"/>
      <c r="F15" s="86"/>
      <c r="G15" s="89"/>
      <c r="H15" s="90"/>
      <c r="I15" s="90"/>
      <c r="J15" s="78"/>
      <c r="K15" s="52"/>
      <c r="L15" s="1"/>
      <c r="N15" s="48" t="b">
        <f>AND($C14="",$C15="")</f>
        <v>1</v>
      </c>
      <c r="O15" s="25">
        <f t="shared" si="0"/>
        <v>0</v>
      </c>
      <c r="P15" s="25" t="str">
        <f>IF($O15=0,"NG:名前",0)</f>
        <v>NG:名前</v>
      </c>
      <c r="Q15" s="25">
        <f>IF(AND($F14&gt;=1,$F14&lt;=6),$F14,0)</f>
        <v>0</v>
      </c>
      <c r="R15" s="25" t="str">
        <f>IF(AND($Q15&gt;=1,$Q15&lt;=6),0,"NG:学年")</f>
        <v>NG:学年</v>
      </c>
      <c r="S15" s="25" t="str">
        <f t="shared" si="2"/>
        <v>NG:空欄</v>
      </c>
      <c r="T15" s="19" t="b">
        <f t="shared" si="3"/>
        <v>1</v>
      </c>
      <c r="U15" s="19"/>
      <c r="V15" s="20"/>
    </row>
    <row r="16" spans="1:22" s="7" customFormat="1" ht="14.1" customHeight="1" x14ac:dyDescent="0.15">
      <c r="A16" s="5"/>
      <c r="B16" s="16" t="s">
        <v>1</v>
      </c>
      <c r="C16" s="82"/>
      <c r="D16" s="83"/>
      <c r="E16" s="84"/>
      <c r="F16" s="85"/>
      <c r="G16" s="87"/>
      <c r="H16" s="88"/>
      <c r="I16" s="88"/>
      <c r="J16" s="77" t="str">
        <f t="shared" ref="J16" si="6">IF($N17,"",IF($P16&lt;&gt;0,$P16,IF($P17&lt;&gt;0,$P17,IF($R17&lt;&gt;0,$R17,IF($S17&lt;&gt;0,$S17,"OK")))))</f>
        <v/>
      </c>
      <c r="K16" s="52"/>
      <c r="L16" s="1"/>
      <c r="N16" s="47"/>
      <c r="O16" s="25">
        <f t="shared" si="0"/>
        <v>0</v>
      </c>
      <c r="P16" s="25" t="str">
        <f>IF($O16=0,"NG:ふりがな",0)</f>
        <v>NG:ふりがな</v>
      </c>
      <c r="Q16" s="25"/>
      <c r="R16" s="25"/>
      <c r="S16" s="25"/>
      <c r="T16" s="19"/>
      <c r="U16" s="19"/>
      <c r="V16" s="20"/>
    </row>
    <row r="17" spans="1:22" ht="24" customHeight="1" x14ac:dyDescent="0.15">
      <c r="A17" s="1"/>
      <c r="B17" s="8">
        <v>5</v>
      </c>
      <c r="C17" s="79"/>
      <c r="D17" s="80"/>
      <c r="E17" s="81"/>
      <c r="F17" s="86"/>
      <c r="G17" s="89"/>
      <c r="H17" s="90"/>
      <c r="I17" s="90"/>
      <c r="J17" s="78"/>
      <c r="K17" s="52"/>
      <c r="L17" s="1"/>
      <c r="N17" s="48" t="b">
        <f>AND($C16="",$C17="")</f>
        <v>1</v>
      </c>
      <c r="O17" s="25">
        <f t="shared" si="0"/>
        <v>0</v>
      </c>
      <c r="P17" s="25" t="str">
        <f>IF($O17=0,"NG:名前",0)</f>
        <v>NG:名前</v>
      </c>
      <c r="Q17" s="25">
        <f>IF(AND($F16&gt;=1,$F16&lt;=6),$F16,0)</f>
        <v>0</v>
      </c>
      <c r="R17" s="25" t="str">
        <f>IF(AND($Q17&gt;=1,$Q17&lt;=6),0,"NG:学年")</f>
        <v>NG:学年</v>
      </c>
      <c r="S17" s="25" t="str">
        <f t="shared" si="2"/>
        <v>NG:空欄</v>
      </c>
      <c r="T17" s="19" t="b">
        <f t="shared" si="3"/>
        <v>1</v>
      </c>
      <c r="U17" s="19"/>
      <c r="V17" s="20"/>
    </row>
    <row r="18" spans="1:22" s="7" customFormat="1" ht="14.1" customHeight="1" x14ac:dyDescent="0.15">
      <c r="A18" s="5"/>
      <c r="B18" s="16" t="s">
        <v>1</v>
      </c>
      <c r="C18" s="82"/>
      <c r="D18" s="83"/>
      <c r="E18" s="84"/>
      <c r="F18" s="85"/>
      <c r="G18" s="87"/>
      <c r="H18" s="88"/>
      <c r="I18" s="88"/>
      <c r="J18" s="77" t="str">
        <f t="shared" ref="J18" si="7">IF($N19,"",IF($P18&lt;&gt;0,$P18,IF($P19&lt;&gt;0,$P19,IF($R19&lt;&gt;0,$R19,IF($S19&lt;&gt;0,$S19,"OK")))))</f>
        <v/>
      </c>
      <c r="K18" s="52"/>
      <c r="L18" s="1"/>
      <c r="N18" s="47"/>
      <c r="O18" s="25">
        <f t="shared" si="0"/>
        <v>0</v>
      </c>
      <c r="P18" s="25" t="str">
        <f>IF($O18=0,"NG:ふりがな",0)</f>
        <v>NG:ふりがな</v>
      </c>
      <c r="Q18" s="25"/>
      <c r="R18" s="25"/>
      <c r="S18" s="25"/>
      <c r="T18" s="19"/>
      <c r="U18" s="19"/>
      <c r="V18" s="20"/>
    </row>
    <row r="19" spans="1:22" ht="24" customHeight="1" x14ac:dyDescent="0.15">
      <c r="A19" s="1"/>
      <c r="B19" s="8">
        <v>6</v>
      </c>
      <c r="C19" s="79"/>
      <c r="D19" s="80"/>
      <c r="E19" s="81"/>
      <c r="F19" s="86"/>
      <c r="G19" s="89"/>
      <c r="H19" s="90"/>
      <c r="I19" s="90"/>
      <c r="J19" s="78"/>
      <c r="K19" s="52"/>
      <c r="L19" s="1"/>
      <c r="N19" s="48" t="b">
        <f>AND($C18="",$C19="")</f>
        <v>1</v>
      </c>
      <c r="O19" s="25">
        <f t="shared" si="0"/>
        <v>0</v>
      </c>
      <c r="P19" s="25" t="str">
        <f>IF($O19=0,"NG:名前",0)</f>
        <v>NG:名前</v>
      </c>
      <c r="Q19" s="25">
        <f>IF(AND($F18&gt;=1,$F18&lt;=6),$F18,0)</f>
        <v>0</v>
      </c>
      <c r="R19" s="25" t="str">
        <f>IF(AND($Q19&gt;=1,$Q19&lt;=6),0,"NG:学年")</f>
        <v>NG:学年</v>
      </c>
      <c r="S19" s="25" t="str">
        <f t="shared" si="2"/>
        <v>NG:空欄</v>
      </c>
      <c r="T19" s="19" t="b">
        <f t="shared" si="3"/>
        <v>1</v>
      </c>
      <c r="U19" s="19"/>
      <c r="V19" s="20"/>
    </row>
    <row r="20" spans="1:22" s="7" customFormat="1" ht="14.1" customHeight="1" x14ac:dyDescent="0.15">
      <c r="A20" s="5"/>
      <c r="B20" s="16" t="s">
        <v>1</v>
      </c>
      <c r="C20" s="82"/>
      <c r="D20" s="83"/>
      <c r="E20" s="84"/>
      <c r="F20" s="85"/>
      <c r="G20" s="87"/>
      <c r="H20" s="88"/>
      <c r="I20" s="88"/>
      <c r="J20" s="77" t="str">
        <f t="shared" ref="J20" si="8">IF($N21,"",IF($P20&lt;&gt;0,$P20,IF($P21&lt;&gt;0,$P21,IF($R21&lt;&gt;0,$R21,IF($S21&lt;&gt;0,$S21,"OK")))))</f>
        <v/>
      </c>
      <c r="K20" s="52"/>
      <c r="L20" s="1"/>
      <c r="N20" s="47"/>
      <c r="O20" s="25">
        <f t="shared" si="0"/>
        <v>0</v>
      </c>
      <c r="P20" s="25" t="str">
        <f>IF($O20=0,"NG:ふりがな",0)</f>
        <v>NG:ふりがな</v>
      </c>
      <c r="Q20" s="25"/>
      <c r="R20" s="25"/>
      <c r="S20" s="25"/>
      <c r="T20" s="19"/>
      <c r="U20" s="19"/>
      <c r="V20" s="20"/>
    </row>
    <row r="21" spans="1:22" ht="24" customHeight="1" x14ac:dyDescent="0.15">
      <c r="A21" s="1"/>
      <c r="B21" s="8">
        <v>7</v>
      </c>
      <c r="C21" s="79"/>
      <c r="D21" s="80"/>
      <c r="E21" s="81"/>
      <c r="F21" s="86"/>
      <c r="G21" s="89"/>
      <c r="H21" s="90"/>
      <c r="I21" s="90"/>
      <c r="J21" s="78"/>
      <c r="K21" s="52"/>
      <c r="L21" s="1"/>
      <c r="N21" s="48" t="b">
        <f>AND($C20="",$C21="")</f>
        <v>1</v>
      </c>
      <c r="O21" s="25">
        <f t="shared" si="0"/>
        <v>0</v>
      </c>
      <c r="P21" s="25" t="str">
        <f>IF($O21=0,"NG:名前",0)</f>
        <v>NG:名前</v>
      </c>
      <c r="Q21" s="25">
        <f>IF(AND($F20&gt;=1,$F20&lt;=6),$F20,0)</f>
        <v>0</v>
      </c>
      <c r="R21" s="25" t="str">
        <f>IF(AND($Q21&gt;=1,$Q21&lt;=6),0,"NG:学年")</f>
        <v>NG:学年</v>
      </c>
      <c r="S21" s="25" t="str">
        <f t="shared" si="2"/>
        <v>NG:空欄</v>
      </c>
      <c r="T21" s="19" t="b">
        <f t="shared" si="3"/>
        <v>1</v>
      </c>
      <c r="U21" s="19"/>
      <c r="V21" s="20"/>
    </row>
    <row r="22" spans="1:22" s="7" customFormat="1" ht="14.1" customHeight="1" x14ac:dyDescent="0.15">
      <c r="A22" s="5"/>
      <c r="B22" s="16" t="s">
        <v>1</v>
      </c>
      <c r="C22" s="82"/>
      <c r="D22" s="83"/>
      <c r="E22" s="84"/>
      <c r="F22" s="85"/>
      <c r="G22" s="87"/>
      <c r="H22" s="88"/>
      <c r="I22" s="88"/>
      <c r="J22" s="77" t="str">
        <f t="shared" ref="J22" si="9">IF($N23,"",IF($P22&lt;&gt;0,$P22,IF($P23&lt;&gt;0,$P23,IF($R23&lt;&gt;0,$R23,IF($S23&lt;&gt;0,$S23,"OK")))))</f>
        <v/>
      </c>
      <c r="K22" s="52"/>
      <c r="L22" s="1"/>
      <c r="N22" s="47"/>
      <c r="O22" s="25">
        <f t="shared" si="0"/>
        <v>0</v>
      </c>
      <c r="P22" s="25" t="str">
        <f>IF($O22=0,"NG:ふりがな",0)</f>
        <v>NG:ふりがな</v>
      </c>
      <c r="Q22" s="25"/>
      <c r="R22" s="25"/>
      <c r="S22" s="25"/>
      <c r="T22" s="19"/>
      <c r="U22" s="19"/>
      <c r="V22" s="20"/>
    </row>
    <row r="23" spans="1:22" ht="24" customHeight="1" x14ac:dyDescent="0.15">
      <c r="A23" s="1"/>
      <c r="B23" s="8">
        <v>8</v>
      </c>
      <c r="C23" s="79"/>
      <c r="D23" s="80"/>
      <c r="E23" s="81"/>
      <c r="F23" s="86"/>
      <c r="G23" s="89"/>
      <c r="H23" s="90"/>
      <c r="I23" s="90"/>
      <c r="J23" s="78"/>
      <c r="K23" s="52"/>
      <c r="L23" s="1"/>
      <c r="N23" s="48" t="b">
        <f>AND($C22="",$C23="")</f>
        <v>1</v>
      </c>
      <c r="O23" s="25">
        <f t="shared" si="0"/>
        <v>0</v>
      </c>
      <c r="P23" s="25" t="str">
        <f>IF($O23=0,"NG:名前",0)</f>
        <v>NG:名前</v>
      </c>
      <c r="Q23" s="25">
        <f>IF(AND($F22&gt;=1,$F22&lt;=6),$F22,0)</f>
        <v>0</v>
      </c>
      <c r="R23" s="25" t="str">
        <f>IF(AND($Q23&gt;=1,$Q23&lt;=6),0,"NG:学年")</f>
        <v>NG:学年</v>
      </c>
      <c r="S23" s="25" t="str">
        <f t="shared" si="2"/>
        <v>NG:空欄</v>
      </c>
      <c r="T23" s="19" t="b">
        <f t="shared" si="3"/>
        <v>1</v>
      </c>
      <c r="U23" s="19"/>
      <c r="V23" s="20"/>
    </row>
    <row r="24" spans="1:22" ht="21.95" customHeight="1" x14ac:dyDescent="0.15">
      <c r="A24" s="1"/>
      <c r="B24" s="54"/>
      <c r="C24" s="54"/>
      <c r="D24" s="54"/>
      <c r="E24" s="54"/>
      <c r="F24" s="54"/>
      <c r="G24" s="54"/>
      <c r="H24" s="54"/>
      <c r="I24" s="54"/>
      <c r="J24" s="55" t="str">
        <f>IF($S$24&lt;&gt;0,$S$24,"")</f>
        <v/>
      </c>
      <c r="K24" s="54"/>
      <c r="L24" s="1"/>
      <c r="N24" s="24"/>
      <c r="O24" s="24"/>
      <c r="P24" s="24"/>
      <c r="Q24" s="24"/>
      <c r="R24" s="24"/>
      <c r="S24" s="24">
        <f>IF(AND($N$4=FALSE,$P$4&gt;0,$P$4&lt;10),"NG:5人以上",0)</f>
        <v>0</v>
      </c>
      <c r="T24" s="19" t="b">
        <f>OR($N$4,$P$4&gt;=10)</f>
        <v>0</v>
      </c>
    </row>
    <row r="25" spans="1:22" ht="56.25" customHeight="1" x14ac:dyDescent="0.15">
      <c r="A25" s="1"/>
      <c r="B25" s="66" t="s">
        <v>44</v>
      </c>
      <c r="C25" s="66"/>
      <c r="D25" s="66"/>
      <c r="E25" s="66"/>
      <c r="F25" s="66"/>
      <c r="G25" s="66"/>
      <c r="H25" s="66"/>
      <c r="I25" s="66"/>
      <c r="J25" s="66"/>
      <c r="K25" s="66"/>
      <c r="L25" s="1"/>
      <c r="N25" s="24"/>
      <c r="O25" s="24"/>
      <c r="P25" s="24"/>
      <c r="Q25" s="24"/>
      <c r="R25" s="24"/>
      <c r="S25" s="24"/>
    </row>
    <row r="26" spans="1:22" ht="14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24"/>
      <c r="O26" s="24"/>
      <c r="P26" s="24"/>
      <c r="Q26" s="24"/>
      <c r="R26" s="24"/>
      <c r="S26" s="24"/>
    </row>
  </sheetData>
  <sheetProtection algorithmName="SHA-512" hashValue="nMIw6nVQJrncL+y7/daGt1hWVEltAKmJ8SE4rIEg3lk2P70kuJtfMp0Djvaq5zrqm6JQn/PeTqYhN+B5RUEdgA==" saltValue="W82C9uZQeu2fwUNS2Scpww==" spinCount="100000" sheet="1" selectLockedCells="1"/>
  <mergeCells count="48">
    <mergeCell ref="B25:K25"/>
    <mergeCell ref="C20:E20"/>
    <mergeCell ref="F20:F21"/>
    <mergeCell ref="G20:I21"/>
    <mergeCell ref="J20:J21"/>
    <mergeCell ref="C21:E21"/>
    <mergeCell ref="C22:E22"/>
    <mergeCell ref="F22:F23"/>
    <mergeCell ref="G22:I23"/>
    <mergeCell ref="J22:J23"/>
    <mergeCell ref="C23:E23"/>
    <mergeCell ref="C16:E16"/>
    <mergeCell ref="F16:F17"/>
    <mergeCell ref="G16:I17"/>
    <mergeCell ref="J16:J17"/>
    <mergeCell ref="C17:E17"/>
    <mergeCell ref="C18:E18"/>
    <mergeCell ref="F18:F19"/>
    <mergeCell ref="G18:I19"/>
    <mergeCell ref="J18:J19"/>
    <mergeCell ref="C19:E19"/>
    <mergeCell ref="C12:E12"/>
    <mergeCell ref="F12:F13"/>
    <mergeCell ref="G12:I13"/>
    <mergeCell ref="J12:J13"/>
    <mergeCell ref="C13:E13"/>
    <mergeCell ref="C14:E14"/>
    <mergeCell ref="F14:F15"/>
    <mergeCell ref="G14:I15"/>
    <mergeCell ref="J14:J15"/>
    <mergeCell ref="C15:E15"/>
    <mergeCell ref="C8:E8"/>
    <mergeCell ref="F8:F9"/>
    <mergeCell ref="G8:I9"/>
    <mergeCell ref="J8:J9"/>
    <mergeCell ref="C9:E9"/>
    <mergeCell ref="C10:E10"/>
    <mergeCell ref="F10:F11"/>
    <mergeCell ref="G10:I11"/>
    <mergeCell ref="J10:J11"/>
    <mergeCell ref="C11:E11"/>
    <mergeCell ref="C7:E7"/>
    <mergeCell ref="G7:I7"/>
    <mergeCell ref="B2:J2"/>
    <mergeCell ref="B4:C4"/>
    <mergeCell ref="D4:E4"/>
    <mergeCell ref="F5:K5"/>
    <mergeCell ref="B6:J6"/>
  </mergeCells>
  <phoneticPr fontId="1"/>
  <conditionalFormatting sqref="F4 H4 C8:I23">
    <cfRule type="expression" dxfId="4" priority="2" stopIfTrue="1">
      <formula>$H$4="男子"</formula>
    </cfRule>
    <cfRule type="expression" dxfId="3" priority="3" stopIfTrue="1">
      <formula>$H$4="女子"</formula>
    </cfRule>
  </conditionalFormatting>
  <conditionalFormatting sqref="J8:J23">
    <cfRule type="expression" dxfId="2" priority="4" stopIfTrue="1">
      <formula>$J8="OK"</formula>
    </cfRule>
    <cfRule type="expression" dxfId="1" priority="5" stopIfTrue="1">
      <formula>AND($J8&lt;&gt;"",$J8&lt;&gt;"OK")</formula>
    </cfRule>
  </conditionalFormatting>
  <conditionalFormatting sqref="J24">
    <cfRule type="expression" dxfId="0" priority="1">
      <formula>$J$24&lt;&gt;""</formula>
    </cfRule>
  </conditionalFormatting>
  <dataValidations count="3">
    <dataValidation type="list" showInputMessage="1" showErrorMessage="1" sqref="F4" xr:uid="{78519684-E04C-40C2-AF52-0B4988D3D3F8}">
      <formula1>"　,Ａ,Ｂ,Ｃ,Ｄ,Ｅ,Ｆ,Ｇ,Ｈ,Ｉ,Ｊ,Ｋ,Ｌ,Ｍ,Ｎ"</formula1>
    </dataValidation>
    <dataValidation type="list" errorStyle="warning" allowBlank="1" showInputMessage="1" showErrorMessage="1" error="「男子」「女子」のどちらかを入れてください！" sqref="H4" xr:uid="{68F44524-9346-45D5-A922-8ED4ADE8BB6B}">
      <formula1>"男子,女子"</formula1>
    </dataValidation>
    <dataValidation type="list" imeMode="disabled" allowBlank="1" showInputMessage="1" showErrorMessage="1" sqref="F8:F23" xr:uid="{609D7586-B952-4F94-A21B-F3C7CFB10AFD}">
      <formula1>"6,5,4,3,2,1"</formula1>
    </dataValidation>
  </dataValidation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3" r:id="rId4" name="Check Box 1">
              <controlPr defaultSize="0" autoFill="0" autoLine="0" autoPict="0">
                <anchor moveWithCells="1">
                  <from>
                    <xdr:col>8</xdr:col>
                    <xdr:colOff>200025</xdr:colOff>
                    <xdr:row>3</xdr:row>
                    <xdr:rowOff>28575</xdr:rowOff>
                  </from>
                  <to>
                    <xdr:col>9</xdr:col>
                    <xdr:colOff>781050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申込書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'B1'!Print_Area</vt:lpstr>
      <vt:lpstr>'B10'!Print_Area</vt:lpstr>
      <vt:lpstr>'B2'!Print_Area</vt:lpstr>
      <vt:lpstr>'B3'!Print_Area</vt:lpstr>
      <vt:lpstr>'B4'!Print_Area</vt:lpstr>
      <vt:lpstr>'B5'!Print_Area</vt:lpstr>
      <vt:lpstr>'B6'!Print_Area</vt:lpstr>
      <vt:lpstr>'B7'!Print_Area</vt:lpstr>
      <vt:lpstr>'B8'!Print_Area</vt:lpstr>
      <vt:lpstr>'B9'!Print_Area</vt:lpstr>
      <vt:lpstr>'G1'!Print_Area</vt:lpstr>
      <vt:lpstr>'G10'!Print_Area</vt:lpstr>
      <vt:lpstr>'G2'!Print_Area</vt:lpstr>
      <vt:lpstr>'G3'!Print_Area</vt:lpstr>
      <vt:lpstr>'G4'!Print_Area</vt:lpstr>
      <vt:lpstr>'G5'!Print_Area</vt:lpstr>
      <vt:lpstr>'G6'!Print_Area</vt:lpstr>
      <vt:lpstr>'G7'!Print_Area</vt:lpstr>
      <vt:lpstr>'G8'!Print_Area</vt:lpstr>
      <vt:lpstr>'G9'!Print_Area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医王山SC交歓小学生バドミントン大会 申込書</dc:title>
  <dc:creator>石川県ジュニアバドミントン連盟</dc:creator>
  <cp:lastModifiedBy>Hori</cp:lastModifiedBy>
  <cp:lastPrinted>2023-08-28T19:07:35Z</cp:lastPrinted>
  <dcterms:created xsi:type="dcterms:W3CDTF">2008-04-14T06:19:35Z</dcterms:created>
  <dcterms:modified xsi:type="dcterms:W3CDTF">2025-07-30T00:58:56Z</dcterms:modified>
</cp:coreProperties>
</file>