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S520D2ef\Public\ISC\R8年度\03 指導係\801主催事業\8012 事業別フォルダ\801208 バドミントン大会\02 準備\003　参加申込書etc\2. 参加申込書\"/>
    </mc:Choice>
  </mc:AlternateContent>
  <xr:revisionPtr revIDLastSave="0" documentId="13_ncr:1_{45ABF421-D5E1-43CF-B2CE-E534A6C1723D}" xr6:coauthVersionLast="47" xr6:coauthVersionMax="47" xr10:uidLastSave="{00000000-0000-0000-0000-000000000000}"/>
  <workbookProtection workbookAlgorithmName="SHA-512" workbookHashValue="wYBJuyX3WUhA6ADfCKU5aAgxFPA7S5yI0CpeoaJpDQtLD5XXP+tJeIrkc0uW7lX+E8ER3nhE4+j8h8OUTRWirg==" workbookSaltValue="LQlzaOsHhMd+9nfXZetA3Q==" workbookSpinCount="100000" lockStructure="1"/>
  <bookViews>
    <workbookView xWindow="-120" yWindow="-120" windowWidth="20730" windowHeight="11040" xr2:uid="{00000000-000D-0000-FFFF-FFFF00000000}"/>
  </bookViews>
  <sheets>
    <sheet name="申込書" sheetId="3" r:id="rId1"/>
    <sheet name="B1" sheetId="52" r:id="rId2"/>
    <sheet name="B2" sheetId="156" r:id="rId3"/>
    <sheet name="B3" sheetId="157" r:id="rId4"/>
    <sheet name="B4" sheetId="158" r:id="rId5"/>
    <sheet name="B5" sheetId="159" r:id="rId6"/>
    <sheet name="B6" sheetId="160" r:id="rId7"/>
    <sheet name="B7" sheetId="161" r:id="rId8"/>
    <sheet name="B8" sheetId="162" r:id="rId9"/>
    <sheet name="B9" sheetId="163" r:id="rId10"/>
    <sheet name="B10" sheetId="164" r:id="rId11"/>
    <sheet name="G1" sheetId="140" r:id="rId12"/>
    <sheet name="G2" sheetId="165" r:id="rId13"/>
    <sheet name="G3" sheetId="166" r:id="rId14"/>
    <sheet name="G4" sheetId="167" r:id="rId15"/>
    <sheet name="G5" sheetId="169" r:id="rId16"/>
    <sheet name="G6" sheetId="170" r:id="rId17"/>
    <sheet name="G7" sheetId="171" r:id="rId18"/>
    <sheet name="G8" sheetId="168" r:id="rId19"/>
    <sheet name="G9" sheetId="172" r:id="rId20"/>
    <sheet name="G10" sheetId="173" r:id="rId21"/>
  </sheets>
  <definedNames>
    <definedName name="_xlnm.Print_Area" localSheetId="1">'B1'!$B$2:$K$25</definedName>
    <definedName name="_xlnm.Print_Area" localSheetId="10">'B10'!$B$2:$K$25</definedName>
    <definedName name="_xlnm.Print_Area" localSheetId="2">'B2'!$B$2:$K$25</definedName>
    <definedName name="_xlnm.Print_Area" localSheetId="3">'B3'!$B$2:$K$25</definedName>
    <definedName name="_xlnm.Print_Area" localSheetId="4">'B4'!$B$2:$K$25</definedName>
    <definedName name="_xlnm.Print_Area" localSheetId="5">'B5'!$B$2:$K$25</definedName>
    <definedName name="_xlnm.Print_Area" localSheetId="6">'B6'!$B$2:$K$25</definedName>
    <definedName name="_xlnm.Print_Area" localSheetId="7">'B7'!$B$2:$K$25</definedName>
    <definedName name="_xlnm.Print_Area" localSheetId="8">'B8'!$B$2:$K$25</definedName>
    <definedName name="_xlnm.Print_Area" localSheetId="9">'B9'!$B$2:$K$25</definedName>
    <definedName name="_xlnm.Print_Area" localSheetId="11">'G1'!$B$2:$K$25</definedName>
    <definedName name="_xlnm.Print_Area" localSheetId="20">'G10'!$B$2:$K$25</definedName>
    <definedName name="_xlnm.Print_Area" localSheetId="12">'G2'!$B$2:$K$25</definedName>
    <definedName name="_xlnm.Print_Area" localSheetId="13">'G3'!$B$2:$K$25</definedName>
    <definedName name="_xlnm.Print_Area" localSheetId="14">'G4'!$B$2:$K$25</definedName>
    <definedName name="_xlnm.Print_Area" localSheetId="15">'G5'!$B$2:$K$25</definedName>
    <definedName name="_xlnm.Print_Area" localSheetId="16">'G6'!$B$2:$K$25</definedName>
    <definedName name="_xlnm.Print_Area" localSheetId="17">'G7'!$B$2:$K$25</definedName>
    <definedName name="_xlnm.Print_Area" localSheetId="18">'G8'!$B$2:$K$25</definedName>
    <definedName name="_xlnm.Print_Area" localSheetId="19">'G9'!$B$2:$K$25</definedName>
    <definedName name="_xlnm.Print_Area" localSheetId="0">申込書!$B$2:$J$31</definedName>
  </definedNames>
  <calcPr calcId="191029" concurrentCalc="0"/>
</workbook>
</file>

<file path=xl/calcChain.xml><?xml version="1.0" encoding="utf-8"?>
<calcChain xmlns="http://schemas.openxmlformats.org/spreadsheetml/2006/main">
  <c r="N23" i="165" l="1"/>
  <c r="U23" i="165"/>
  <c r="Q23" i="165"/>
  <c r="R23" i="165"/>
  <c r="T23" i="165"/>
  <c r="P4" i="165"/>
  <c r="S23" i="165"/>
  <c r="O23" i="165"/>
  <c r="P23" i="165"/>
  <c r="O22" i="165"/>
  <c r="P22" i="165"/>
  <c r="J22" i="165"/>
  <c r="N23" i="166"/>
  <c r="U23" i="166"/>
  <c r="Q23" i="166"/>
  <c r="R23" i="166"/>
  <c r="T23" i="166"/>
  <c r="P4" i="166"/>
  <c r="S23" i="166"/>
  <c r="O23" i="166"/>
  <c r="P23" i="166"/>
  <c r="O22" i="166"/>
  <c r="P22" i="166"/>
  <c r="J22" i="166"/>
  <c r="N23" i="167"/>
  <c r="U23" i="167"/>
  <c r="Q23" i="167"/>
  <c r="R23" i="167"/>
  <c r="T23" i="167"/>
  <c r="P4" i="167"/>
  <c r="S23" i="167"/>
  <c r="O23" i="167"/>
  <c r="P23" i="167"/>
  <c r="O22" i="167"/>
  <c r="P22" i="167"/>
  <c r="J22" i="167"/>
  <c r="N23" i="169"/>
  <c r="U23" i="169"/>
  <c r="Q23" i="169"/>
  <c r="R23" i="169"/>
  <c r="T23" i="169"/>
  <c r="P4" i="169"/>
  <c r="S23" i="169"/>
  <c r="O23" i="169"/>
  <c r="P23" i="169"/>
  <c r="O22" i="169"/>
  <c r="P22" i="169"/>
  <c r="J22" i="169"/>
  <c r="N23" i="170"/>
  <c r="U23" i="170"/>
  <c r="Q23" i="170"/>
  <c r="R23" i="170"/>
  <c r="T23" i="170"/>
  <c r="P4" i="170"/>
  <c r="S23" i="170"/>
  <c r="O23" i="170"/>
  <c r="P23" i="170"/>
  <c r="O22" i="170"/>
  <c r="P22" i="170"/>
  <c r="J22" i="170"/>
  <c r="N23" i="171"/>
  <c r="U23" i="171"/>
  <c r="Q23" i="171"/>
  <c r="R23" i="171"/>
  <c r="T23" i="171"/>
  <c r="P4" i="171"/>
  <c r="S23" i="171"/>
  <c r="O23" i="171"/>
  <c r="P23" i="171"/>
  <c r="O22" i="171"/>
  <c r="P22" i="171"/>
  <c r="J22" i="171"/>
  <c r="N23" i="168"/>
  <c r="U23" i="168"/>
  <c r="Q23" i="168"/>
  <c r="R23" i="168"/>
  <c r="T23" i="168"/>
  <c r="P4" i="168"/>
  <c r="S23" i="168"/>
  <c r="O23" i="168"/>
  <c r="P23" i="168"/>
  <c r="O22" i="168"/>
  <c r="P22" i="168"/>
  <c r="J22" i="168"/>
  <c r="N23" i="172"/>
  <c r="U23" i="172"/>
  <c r="Q23" i="172"/>
  <c r="R23" i="172"/>
  <c r="T23" i="172"/>
  <c r="P4" i="172"/>
  <c r="S23" i="172"/>
  <c r="O23" i="172"/>
  <c r="P23" i="172"/>
  <c r="O22" i="172"/>
  <c r="P22" i="172"/>
  <c r="J22" i="172"/>
  <c r="N23" i="173"/>
  <c r="U23" i="173"/>
  <c r="Q23" i="173"/>
  <c r="R23" i="173"/>
  <c r="T23" i="173"/>
  <c r="P4" i="173"/>
  <c r="S23" i="173"/>
  <c r="O23" i="173"/>
  <c r="P23" i="173"/>
  <c r="O22" i="173"/>
  <c r="P22" i="173"/>
  <c r="J22" i="173"/>
  <c r="N23" i="140"/>
  <c r="U23" i="140"/>
  <c r="Q23" i="140"/>
  <c r="R23" i="140"/>
  <c r="T23" i="140"/>
  <c r="P4" i="140"/>
  <c r="S23" i="140"/>
  <c r="O23" i="140"/>
  <c r="P23" i="140"/>
  <c r="O22" i="140"/>
  <c r="P22" i="140"/>
  <c r="J22" i="140"/>
  <c r="N21" i="165"/>
  <c r="U21" i="165"/>
  <c r="Q21" i="165"/>
  <c r="R21" i="165"/>
  <c r="T21" i="165"/>
  <c r="S21" i="165"/>
  <c r="O21" i="165"/>
  <c r="P21" i="165"/>
  <c r="O20" i="165"/>
  <c r="P20" i="165"/>
  <c r="J20" i="165"/>
  <c r="N21" i="166"/>
  <c r="U21" i="166"/>
  <c r="Q21" i="166"/>
  <c r="R21" i="166"/>
  <c r="T21" i="166"/>
  <c r="S21" i="166"/>
  <c r="O21" i="166"/>
  <c r="P21" i="166"/>
  <c r="O20" i="166"/>
  <c r="P20" i="166"/>
  <c r="J20" i="166"/>
  <c r="N21" i="167"/>
  <c r="U21" i="167"/>
  <c r="Q21" i="167"/>
  <c r="R21" i="167"/>
  <c r="T21" i="167"/>
  <c r="S21" i="167"/>
  <c r="O21" i="167"/>
  <c r="P21" i="167"/>
  <c r="O20" i="167"/>
  <c r="P20" i="167"/>
  <c r="J20" i="167"/>
  <c r="N21" i="169"/>
  <c r="U21" i="169"/>
  <c r="Q21" i="169"/>
  <c r="R21" i="169"/>
  <c r="T21" i="169"/>
  <c r="S21" i="169"/>
  <c r="O21" i="169"/>
  <c r="P21" i="169"/>
  <c r="O20" i="169"/>
  <c r="P20" i="169"/>
  <c r="J20" i="169"/>
  <c r="N21" i="170"/>
  <c r="U21" i="170"/>
  <c r="Q21" i="170"/>
  <c r="R21" i="170"/>
  <c r="T21" i="170"/>
  <c r="S21" i="170"/>
  <c r="O21" i="170"/>
  <c r="P21" i="170"/>
  <c r="O20" i="170"/>
  <c r="P20" i="170"/>
  <c r="J20" i="170"/>
  <c r="N21" i="171"/>
  <c r="U21" i="171"/>
  <c r="Q21" i="171"/>
  <c r="R21" i="171"/>
  <c r="T21" i="171"/>
  <c r="S21" i="171"/>
  <c r="O21" i="171"/>
  <c r="P21" i="171"/>
  <c r="O20" i="171"/>
  <c r="P20" i="171"/>
  <c r="J20" i="171"/>
  <c r="N21" i="168"/>
  <c r="U21" i="168"/>
  <c r="Q21" i="168"/>
  <c r="R21" i="168"/>
  <c r="T21" i="168"/>
  <c r="S21" i="168"/>
  <c r="O21" i="168"/>
  <c r="P21" i="168"/>
  <c r="O20" i="168"/>
  <c r="P20" i="168"/>
  <c r="J20" i="168"/>
  <c r="N21" i="172"/>
  <c r="U21" i="172"/>
  <c r="Q21" i="172"/>
  <c r="R21" i="172"/>
  <c r="T21" i="172"/>
  <c r="S21" i="172"/>
  <c r="O21" i="172"/>
  <c r="P21" i="172"/>
  <c r="O20" i="172"/>
  <c r="P20" i="172"/>
  <c r="J20" i="172"/>
  <c r="N21" i="173"/>
  <c r="U21" i="173"/>
  <c r="Q21" i="173"/>
  <c r="R21" i="173"/>
  <c r="T21" i="173"/>
  <c r="S21" i="173"/>
  <c r="O21" i="173"/>
  <c r="P21" i="173"/>
  <c r="O20" i="173"/>
  <c r="P20" i="173"/>
  <c r="J20" i="173"/>
  <c r="N21" i="140"/>
  <c r="U21" i="140"/>
  <c r="Q21" i="140"/>
  <c r="R21" i="140"/>
  <c r="T21" i="140"/>
  <c r="S21" i="140"/>
  <c r="O21" i="140"/>
  <c r="P21" i="140"/>
  <c r="O20" i="140"/>
  <c r="P20" i="140"/>
  <c r="J20" i="140"/>
  <c r="N19" i="165"/>
  <c r="U19" i="165"/>
  <c r="Q19" i="165"/>
  <c r="R19" i="165"/>
  <c r="T19" i="165"/>
  <c r="S19" i="165"/>
  <c r="O19" i="165"/>
  <c r="P19" i="165"/>
  <c r="O18" i="165"/>
  <c r="P18" i="165"/>
  <c r="J18" i="165"/>
  <c r="N19" i="166"/>
  <c r="U19" i="166"/>
  <c r="Q19" i="166"/>
  <c r="R19" i="166"/>
  <c r="T19" i="166"/>
  <c r="S19" i="166"/>
  <c r="O19" i="166"/>
  <c r="P19" i="166"/>
  <c r="O18" i="166"/>
  <c r="P18" i="166"/>
  <c r="J18" i="166"/>
  <c r="N19" i="167"/>
  <c r="U19" i="167"/>
  <c r="Q19" i="167"/>
  <c r="R19" i="167"/>
  <c r="T19" i="167"/>
  <c r="S19" i="167"/>
  <c r="O19" i="167"/>
  <c r="P19" i="167"/>
  <c r="O18" i="167"/>
  <c r="P18" i="167"/>
  <c r="J18" i="167"/>
  <c r="N19" i="169"/>
  <c r="U19" i="169"/>
  <c r="Q19" i="169"/>
  <c r="R19" i="169"/>
  <c r="T19" i="169"/>
  <c r="S19" i="169"/>
  <c r="O19" i="169"/>
  <c r="P19" i="169"/>
  <c r="O18" i="169"/>
  <c r="P18" i="169"/>
  <c r="J18" i="169"/>
  <c r="N19" i="170"/>
  <c r="U19" i="170"/>
  <c r="Q19" i="170"/>
  <c r="R19" i="170"/>
  <c r="T19" i="170"/>
  <c r="S19" i="170"/>
  <c r="O19" i="170"/>
  <c r="P19" i="170"/>
  <c r="O18" i="170"/>
  <c r="P18" i="170"/>
  <c r="J18" i="170"/>
  <c r="N19" i="171"/>
  <c r="U19" i="171"/>
  <c r="Q19" i="171"/>
  <c r="R19" i="171"/>
  <c r="T19" i="171"/>
  <c r="S19" i="171"/>
  <c r="O19" i="171"/>
  <c r="P19" i="171"/>
  <c r="O18" i="171"/>
  <c r="P18" i="171"/>
  <c r="J18" i="171"/>
  <c r="N19" i="168"/>
  <c r="U19" i="168"/>
  <c r="Q19" i="168"/>
  <c r="R19" i="168"/>
  <c r="T19" i="168"/>
  <c r="S19" i="168"/>
  <c r="O19" i="168"/>
  <c r="P19" i="168"/>
  <c r="O18" i="168"/>
  <c r="P18" i="168"/>
  <c r="J18" i="168"/>
  <c r="N19" i="172"/>
  <c r="U19" i="172"/>
  <c r="Q19" i="172"/>
  <c r="R19" i="172"/>
  <c r="T19" i="172"/>
  <c r="S19" i="172"/>
  <c r="O19" i="172"/>
  <c r="P19" i="172"/>
  <c r="O18" i="172"/>
  <c r="P18" i="172"/>
  <c r="J18" i="172"/>
  <c r="N19" i="173"/>
  <c r="U19" i="173"/>
  <c r="Q19" i="173"/>
  <c r="R19" i="173"/>
  <c r="T19" i="173"/>
  <c r="S19" i="173"/>
  <c r="O19" i="173"/>
  <c r="P19" i="173"/>
  <c r="O18" i="173"/>
  <c r="P18" i="173"/>
  <c r="J18" i="173"/>
  <c r="N19" i="140"/>
  <c r="U19" i="140"/>
  <c r="Q19" i="140"/>
  <c r="R19" i="140"/>
  <c r="T19" i="140"/>
  <c r="S19" i="140"/>
  <c r="O19" i="140"/>
  <c r="P19" i="140"/>
  <c r="O18" i="140"/>
  <c r="P18" i="140"/>
  <c r="J18" i="140"/>
  <c r="N17" i="165"/>
  <c r="U17" i="165"/>
  <c r="Q17" i="165"/>
  <c r="R17" i="165"/>
  <c r="T17" i="165"/>
  <c r="S17" i="165"/>
  <c r="O17" i="165"/>
  <c r="P17" i="165"/>
  <c r="O16" i="165"/>
  <c r="P16" i="165"/>
  <c r="J16" i="165"/>
  <c r="N17" i="166"/>
  <c r="U17" i="166"/>
  <c r="Q17" i="166"/>
  <c r="R17" i="166"/>
  <c r="T17" i="166"/>
  <c r="S17" i="166"/>
  <c r="O17" i="166"/>
  <c r="P17" i="166"/>
  <c r="O16" i="166"/>
  <c r="P16" i="166"/>
  <c r="J16" i="166"/>
  <c r="N17" i="167"/>
  <c r="U17" i="167"/>
  <c r="Q17" i="167"/>
  <c r="R17" i="167"/>
  <c r="T17" i="167"/>
  <c r="S17" i="167"/>
  <c r="O17" i="167"/>
  <c r="P17" i="167"/>
  <c r="O16" i="167"/>
  <c r="P16" i="167"/>
  <c r="J16" i="167"/>
  <c r="N17" i="169"/>
  <c r="U17" i="169"/>
  <c r="Q17" i="169"/>
  <c r="R17" i="169"/>
  <c r="T17" i="169"/>
  <c r="S17" i="169"/>
  <c r="O17" i="169"/>
  <c r="P17" i="169"/>
  <c r="O16" i="169"/>
  <c r="P16" i="169"/>
  <c r="J16" i="169"/>
  <c r="N17" i="170"/>
  <c r="U17" i="170"/>
  <c r="Q17" i="170"/>
  <c r="R17" i="170"/>
  <c r="T17" i="170"/>
  <c r="S17" i="170"/>
  <c r="O17" i="170"/>
  <c r="P17" i="170"/>
  <c r="O16" i="170"/>
  <c r="P16" i="170"/>
  <c r="J16" i="170"/>
  <c r="N17" i="171"/>
  <c r="U17" i="171"/>
  <c r="Q17" i="171"/>
  <c r="R17" i="171"/>
  <c r="T17" i="171"/>
  <c r="S17" i="171"/>
  <c r="O17" i="171"/>
  <c r="P17" i="171"/>
  <c r="O16" i="171"/>
  <c r="P16" i="171"/>
  <c r="J16" i="171"/>
  <c r="N17" i="168"/>
  <c r="U17" i="168"/>
  <c r="Q17" i="168"/>
  <c r="R17" i="168"/>
  <c r="T17" i="168"/>
  <c r="S17" i="168"/>
  <c r="O17" i="168"/>
  <c r="P17" i="168"/>
  <c r="O16" i="168"/>
  <c r="P16" i="168"/>
  <c r="J16" i="168"/>
  <c r="N17" i="172"/>
  <c r="U17" i="172"/>
  <c r="Q17" i="172"/>
  <c r="R17" i="172"/>
  <c r="T17" i="172"/>
  <c r="S17" i="172"/>
  <c r="O17" i="172"/>
  <c r="P17" i="172"/>
  <c r="O16" i="172"/>
  <c r="P16" i="172"/>
  <c r="J16" i="172"/>
  <c r="N17" i="173"/>
  <c r="U17" i="173"/>
  <c r="Q17" i="173"/>
  <c r="R17" i="173"/>
  <c r="T17" i="173"/>
  <c r="S17" i="173"/>
  <c r="O17" i="173"/>
  <c r="P17" i="173"/>
  <c r="O16" i="173"/>
  <c r="P16" i="173"/>
  <c r="J16" i="173"/>
  <c r="N17" i="140"/>
  <c r="U17" i="140"/>
  <c r="Q17" i="140"/>
  <c r="R17" i="140"/>
  <c r="T17" i="140"/>
  <c r="S17" i="140"/>
  <c r="O17" i="140"/>
  <c r="P17" i="140"/>
  <c r="O16" i="140"/>
  <c r="P16" i="140"/>
  <c r="J16" i="140"/>
  <c r="N15" i="165"/>
  <c r="U15" i="165"/>
  <c r="Q15" i="165"/>
  <c r="R15" i="165"/>
  <c r="T15" i="165"/>
  <c r="S15" i="165"/>
  <c r="O15" i="165"/>
  <c r="P15" i="165"/>
  <c r="O14" i="165"/>
  <c r="P14" i="165"/>
  <c r="J14" i="165"/>
  <c r="N15" i="166"/>
  <c r="U15" i="166"/>
  <c r="Q15" i="166"/>
  <c r="R15" i="166"/>
  <c r="T15" i="166"/>
  <c r="S15" i="166"/>
  <c r="O15" i="166"/>
  <c r="P15" i="166"/>
  <c r="O14" i="166"/>
  <c r="P14" i="166"/>
  <c r="J14" i="166"/>
  <c r="N15" i="167"/>
  <c r="U15" i="167"/>
  <c r="Q15" i="167"/>
  <c r="R15" i="167"/>
  <c r="T15" i="167"/>
  <c r="S15" i="167"/>
  <c r="O15" i="167"/>
  <c r="P15" i="167"/>
  <c r="O14" i="167"/>
  <c r="P14" i="167"/>
  <c r="J14" i="167"/>
  <c r="N15" i="169"/>
  <c r="U15" i="169"/>
  <c r="Q15" i="169"/>
  <c r="R15" i="169"/>
  <c r="T15" i="169"/>
  <c r="S15" i="169"/>
  <c r="O15" i="169"/>
  <c r="P15" i="169"/>
  <c r="O14" i="169"/>
  <c r="P14" i="169"/>
  <c r="J14" i="169"/>
  <c r="N15" i="170"/>
  <c r="U15" i="170"/>
  <c r="Q15" i="170"/>
  <c r="R15" i="170"/>
  <c r="T15" i="170"/>
  <c r="S15" i="170"/>
  <c r="O15" i="170"/>
  <c r="P15" i="170"/>
  <c r="O14" i="170"/>
  <c r="P14" i="170"/>
  <c r="J14" i="170"/>
  <c r="N15" i="171"/>
  <c r="U15" i="171"/>
  <c r="Q15" i="171"/>
  <c r="R15" i="171"/>
  <c r="T15" i="171"/>
  <c r="S15" i="171"/>
  <c r="O15" i="171"/>
  <c r="P15" i="171"/>
  <c r="O14" i="171"/>
  <c r="P14" i="171"/>
  <c r="J14" i="171"/>
  <c r="N15" i="168"/>
  <c r="U15" i="168"/>
  <c r="Q15" i="168"/>
  <c r="R15" i="168"/>
  <c r="T15" i="168"/>
  <c r="S15" i="168"/>
  <c r="O15" i="168"/>
  <c r="P15" i="168"/>
  <c r="O14" i="168"/>
  <c r="P14" i="168"/>
  <c r="J14" i="168"/>
  <c r="N15" i="172"/>
  <c r="U15" i="172"/>
  <c r="Q15" i="172"/>
  <c r="R15" i="172"/>
  <c r="T15" i="172"/>
  <c r="S15" i="172"/>
  <c r="O15" i="172"/>
  <c r="P15" i="172"/>
  <c r="O14" i="172"/>
  <c r="P14" i="172"/>
  <c r="J14" i="172"/>
  <c r="N15" i="173"/>
  <c r="U15" i="173"/>
  <c r="Q15" i="173"/>
  <c r="R15" i="173"/>
  <c r="T15" i="173"/>
  <c r="S15" i="173"/>
  <c r="O15" i="173"/>
  <c r="P15" i="173"/>
  <c r="O14" i="173"/>
  <c r="P14" i="173"/>
  <c r="J14" i="173"/>
  <c r="N15" i="140"/>
  <c r="U15" i="140"/>
  <c r="Q15" i="140"/>
  <c r="R15" i="140"/>
  <c r="T15" i="140"/>
  <c r="S15" i="140"/>
  <c r="O15" i="140"/>
  <c r="P15" i="140"/>
  <c r="O14" i="140"/>
  <c r="P14" i="140"/>
  <c r="J14" i="140"/>
  <c r="N13" i="165"/>
  <c r="U13" i="165"/>
  <c r="Q13" i="165"/>
  <c r="R13" i="165"/>
  <c r="T13" i="165"/>
  <c r="S13" i="165"/>
  <c r="O13" i="165"/>
  <c r="P13" i="165"/>
  <c r="O12" i="165"/>
  <c r="P12" i="165"/>
  <c r="J12" i="165"/>
  <c r="N13" i="166"/>
  <c r="U13" i="166"/>
  <c r="Q13" i="166"/>
  <c r="R13" i="166"/>
  <c r="T13" i="166"/>
  <c r="S13" i="166"/>
  <c r="O13" i="166"/>
  <c r="P13" i="166"/>
  <c r="O12" i="166"/>
  <c r="P12" i="166"/>
  <c r="J12" i="166"/>
  <c r="N13" i="167"/>
  <c r="U13" i="167"/>
  <c r="Q13" i="167"/>
  <c r="R13" i="167"/>
  <c r="T13" i="167"/>
  <c r="S13" i="167"/>
  <c r="O13" i="167"/>
  <c r="P13" i="167"/>
  <c r="O12" i="167"/>
  <c r="P12" i="167"/>
  <c r="J12" i="167"/>
  <c r="N13" i="169"/>
  <c r="U13" i="169"/>
  <c r="Q13" i="169"/>
  <c r="R13" i="169"/>
  <c r="T13" i="169"/>
  <c r="S13" i="169"/>
  <c r="O13" i="169"/>
  <c r="P13" i="169"/>
  <c r="O12" i="169"/>
  <c r="P12" i="169"/>
  <c r="J12" i="169"/>
  <c r="N13" i="170"/>
  <c r="U13" i="170"/>
  <c r="Q13" i="170"/>
  <c r="R13" i="170"/>
  <c r="T13" i="170"/>
  <c r="S13" i="170"/>
  <c r="O13" i="170"/>
  <c r="P13" i="170"/>
  <c r="O12" i="170"/>
  <c r="P12" i="170"/>
  <c r="J12" i="170"/>
  <c r="N13" i="171"/>
  <c r="U13" i="171"/>
  <c r="Q13" i="171"/>
  <c r="R13" i="171"/>
  <c r="T13" i="171"/>
  <c r="S13" i="171"/>
  <c r="O13" i="171"/>
  <c r="P13" i="171"/>
  <c r="O12" i="171"/>
  <c r="P12" i="171"/>
  <c r="J12" i="171"/>
  <c r="N13" i="168"/>
  <c r="U13" i="168"/>
  <c r="Q13" i="168"/>
  <c r="R13" i="168"/>
  <c r="T13" i="168"/>
  <c r="S13" i="168"/>
  <c r="O13" i="168"/>
  <c r="P13" i="168"/>
  <c r="O12" i="168"/>
  <c r="P12" i="168"/>
  <c r="J12" i="168"/>
  <c r="N13" i="172"/>
  <c r="U13" i="172"/>
  <c r="Q13" i="172"/>
  <c r="R13" i="172"/>
  <c r="T13" i="172"/>
  <c r="S13" i="172"/>
  <c r="O13" i="172"/>
  <c r="P13" i="172"/>
  <c r="O12" i="172"/>
  <c r="P12" i="172"/>
  <c r="J12" i="172"/>
  <c r="N13" i="173"/>
  <c r="U13" i="173"/>
  <c r="Q13" i="173"/>
  <c r="R13" i="173"/>
  <c r="T13" i="173"/>
  <c r="S13" i="173"/>
  <c r="O13" i="173"/>
  <c r="P13" i="173"/>
  <c r="O12" i="173"/>
  <c r="P12" i="173"/>
  <c r="J12" i="173"/>
  <c r="N13" i="140"/>
  <c r="U13" i="140"/>
  <c r="Q13" i="140"/>
  <c r="R13" i="140"/>
  <c r="T13" i="140"/>
  <c r="S13" i="140"/>
  <c r="O13" i="140"/>
  <c r="P13" i="140"/>
  <c r="O12" i="140"/>
  <c r="P12" i="140"/>
  <c r="J12" i="140"/>
  <c r="N11" i="165"/>
  <c r="U11" i="165"/>
  <c r="Q11" i="165"/>
  <c r="R11" i="165"/>
  <c r="T11" i="165"/>
  <c r="S11" i="165"/>
  <c r="O11" i="165"/>
  <c r="P11" i="165"/>
  <c r="O10" i="165"/>
  <c r="P10" i="165"/>
  <c r="J10" i="165"/>
  <c r="N11" i="166"/>
  <c r="U11" i="166"/>
  <c r="Q11" i="166"/>
  <c r="R11" i="166"/>
  <c r="T11" i="166"/>
  <c r="S11" i="166"/>
  <c r="O11" i="166"/>
  <c r="P11" i="166"/>
  <c r="O10" i="166"/>
  <c r="P10" i="166"/>
  <c r="J10" i="166"/>
  <c r="N11" i="167"/>
  <c r="U11" i="167"/>
  <c r="Q11" i="167"/>
  <c r="R11" i="167"/>
  <c r="T11" i="167"/>
  <c r="S11" i="167"/>
  <c r="O11" i="167"/>
  <c r="P11" i="167"/>
  <c r="O10" i="167"/>
  <c r="P10" i="167"/>
  <c r="J10" i="167"/>
  <c r="N11" i="169"/>
  <c r="U11" i="169"/>
  <c r="Q11" i="169"/>
  <c r="R11" i="169"/>
  <c r="T11" i="169"/>
  <c r="S11" i="169"/>
  <c r="O11" i="169"/>
  <c r="P11" i="169"/>
  <c r="O10" i="169"/>
  <c r="P10" i="169"/>
  <c r="J10" i="169"/>
  <c r="N11" i="170"/>
  <c r="U11" i="170"/>
  <c r="Q11" i="170"/>
  <c r="R11" i="170"/>
  <c r="T11" i="170"/>
  <c r="S11" i="170"/>
  <c r="O11" i="170"/>
  <c r="P11" i="170"/>
  <c r="O10" i="170"/>
  <c r="P10" i="170"/>
  <c r="J10" i="170"/>
  <c r="N11" i="171"/>
  <c r="U11" i="171"/>
  <c r="Q11" i="171"/>
  <c r="R11" i="171"/>
  <c r="T11" i="171"/>
  <c r="S11" i="171"/>
  <c r="O11" i="171"/>
  <c r="P11" i="171"/>
  <c r="O10" i="171"/>
  <c r="P10" i="171"/>
  <c r="J10" i="171"/>
  <c r="N11" i="168"/>
  <c r="U11" i="168"/>
  <c r="Q11" i="168"/>
  <c r="R11" i="168"/>
  <c r="T11" i="168"/>
  <c r="S11" i="168"/>
  <c r="O11" i="168"/>
  <c r="P11" i="168"/>
  <c r="O10" i="168"/>
  <c r="P10" i="168"/>
  <c r="J10" i="168"/>
  <c r="N11" i="172"/>
  <c r="U11" i="172"/>
  <c r="Q11" i="172"/>
  <c r="R11" i="172"/>
  <c r="T11" i="172"/>
  <c r="S11" i="172"/>
  <c r="O11" i="172"/>
  <c r="P11" i="172"/>
  <c r="O10" i="172"/>
  <c r="P10" i="172"/>
  <c r="J10" i="172"/>
  <c r="N11" i="173"/>
  <c r="U11" i="173"/>
  <c r="Q11" i="173"/>
  <c r="R11" i="173"/>
  <c r="T11" i="173"/>
  <c r="S11" i="173"/>
  <c r="O11" i="173"/>
  <c r="P11" i="173"/>
  <c r="O10" i="173"/>
  <c r="P10" i="173"/>
  <c r="J10" i="173"/>
  <c r="N11" i="140"/>
  <c r="U11" i="140"/>
  <c r="Q11" i="140"/>
  <c r="R11" i="140"/>
  <c r="T11" i="140"/>
  <c r="S11" i="140"/>
  <c r="O11" i="140"/>
  <c r="P11" i="140"/>
  <c r="O10" i="140"/>
  <c r="P10" i="140"/>
  <c r="J10" i="140"/>
  <c r="N4" i="173" a="1"/>
  <c r="N4" i="173"/>
  <c r="S24" i="173"/>
  <c r="N9" i="173"/>
  <c r="U9" i="173"/>
  <c r="T24" i="173"/>
  <c r="U24" i="173"/>
  <c r="J24" i="173"/>
  <c r="Q9" i="173"/>
  <c r="R9" i="173"/>
  <c r="T9" i="173"/>
  <c r="S9" i="173"/>
  <c r="O9" i="173"/>
  <c r="P9" i="173"/>
  <c r="O8" i="173"/>
  <c r="P8" i="173"/>
  <c r="J8" i="173"/>
  <c r="N5" i="173"/>
  <c r="O4" i="173"/>
  <c r="F4" i="173"/>
  <c r="D4" i="173"/>
  <c r="B2" i="173"/>
  <c r="N4" i="172" a="1"/>
  <c r="N4" i="172"/>
  <c r="S24" i="172"/>
  <c r="N9" i="172"/>
  <c r="U9" i="172"/>
  <c r="T24" i="172"/>
  <c r="U24" i="172"/>
  <c r="J24" i="172"/>
  <c r="Q9" i="172"/>
  <c r="R9" i="172"/>
  <c r="T9" i="172"/>
  <c r="S9" i="172"/>
  <c r="O9" i="172"/>
  <c r="P9" i="172"/>
  <c r="O8" i="172"/>
  <c r="P8" i="172"/>
  <c r="J8" i="172"/>
  <c r="N5" i="172"/>
  <c r="O4" i="172"/>
  <c r="F4" i="172"/>
  <c r="D4" i="172"/>
  <c r="B2" i="172"/>
  <c r="N4" i="171" a="1"/>
  <c r="N4" i="171"/>
  <c r="S24" i="171"/>
  <c r="N9" i="171"/>
  <c r="U9" i="171"/>
  <c r="T24" i="171"/>
  <c r="U24" i="171"/>
  <c r="J24" i="171"/>
  <c r="Q9" i="171"/>
  <c r="R9" i="171"/>
  <c r="T9" i="171"/>
  <c r="S9" i="171"/>
  <c r="O9" i="171"/>
  <c r="P9" i="171"/>
  <c r="O8" i="171"/>
  <c r="P8" i="171"/>
  <c r="J8" i="171"/>
  <c r="N5" i="171"/>
  <c r="O4" i="171"/>
  <c r="F4" i="171"/>
  <c r="D4" i="171"/>
  <c r="B2" i="171"/>
  <c r="N4" i="170" a="1"/>
  <c r="N4" i="170"/>
  <c r="S24" i="170"/>
  <c r="N9" i="170"/>
  <c r="U9" i="170"/>
  <c r="T24" i="170"/>
  <c r="U24" i="170"/>
  <c r="J24" i="170"/>
  <c r="Q9" i="170"/>
  <c r="R9" i="170"/>
  <c r="T9" i="170"/>
  <c r="S9" i="170"/>
  <c r="O9" i="170"/>
  <c r="P9" i="170"/>
  <c r="O8" i="170"/>
  <c r="P8" i="170"/>
  <c r="J8" i="170"/>
  <c r="N5" i="170"/>
  <c r="O4" i="170"/>
  <c r="F4" i="170"/>
  <c r="D4" i="170"/>
  <c r="B2" i="170"/>
  <c r="N4" i="169" a="1"/>
  <c r="N4" i="169"/>
  <c r="S24" i="169"/>
  <c r="N9" i="169"/>
  <c r="U9" i="169"/>
  <c r="T24" i="169"/>
  <c r="U24" i="169"/>
  <c r="J24" i="169"/>
  <c r="Q9" i="169"/>
  <c r="R9" i="169"/>
  <c r="T9" i="169"/>
  <c r="S9" i="169"/>
  <c r="O9" i="169"/>
  <c r="P9" i="169"/>
  <c r="O8" i="169"/>
  <c r="P8" i="169"/>
  <c r="J8" i="169"/>
  <c r="N5" i="169"/>
  <c r="O4" i="169"/>
  <c r="F4" i="169"/>
  <c r="D4" i="169"/>
  <c r="B2" i="169"/>
  <c r="N4" i="168" a="1"/>
  <c r="N4" i="168"/>
  <c r="S24" i="168"/>
  <c r="N9" i="168"/>
  <c r="U9" i="168"/>
  <c r="T24" i="168"/>
  <c r="U24" i="168"/>
  <c r="J24" i="168"/>
  <c r="Q9" i="168"/>
  <c r="R9" i="168"/>
  <c r="T9" i="168"/>
  <c r="S9" i="168"/>
  <c r="O9" i="168"/>
  <c r="P9" i="168"/>
  <c r="O8" i="168"/>
  <c r="P8" i="168"/>
  <c r="J8" i="168"/>
  <c r="N5" i="168"/>
  <c r="O4" i="168"/>
  <c r="F4" i="168"/>
  <c r="D4" i="168"/>
  <c r="B2" i="168"/>
  <c r="N4" i="167" a="1"/>
  <c r="N4" i="167"/>
  <c r="S24" i="167"/>
  <c r="N9" i="167"/>
  <c r="U9" i="167"/>
  <c r="T24" i="167"/>
  <c r="U24" i="167"/>
  <c r="J24" i="167"/>
  <c r="Q9" i="167"/>
  <c r="R9" i="167"/>
  <c r="T9" i="167"/>
  <c r="S9" i="167"/>
  <c r="O9" i="167"/>
  <c r="P9" i="167"/>
  <c r="O8" i="167"/>
  <c r="P8" i="167"/>
  <c r="J8" i="167"/>
  <c r="N5" i="167"/>
  <c r="O4" i="167"/>
  <c r="F4" i="167"/>
  <c r="D4" i="167"/>
  <c r="B2" i="167"/>
  <c r="N4" i="166" a="1"/>
  <c r="N4" i="166"/>
  <c r="S24" i="166"/>
  <c r="N9" i="166"/>
  <c r="U9" i="166"/>
  <c r="T24" i="166"/>
  <c r="U24" i="166"/>
  <c r="J24" i="166"/>
  <c r="Q9" i="166"/>
  <c r="R9" i="166"/>
  <c r="T9" i="166"/>
  <c r="S9" i="166"/>
  <c r="O9" i="166"/>
  <c r="P9" i="166"/>
  <c r="O8" i="166"/>
  <c r="P8" i="166"/>
  <c r="J8" i="166"/>
  <c r="N5" i="166"/>
  <c r="O4" i="166"/>
  <c r="F4" i="166"/>
  <c r="D4" i="166"/>
  <c r="B2" i="166"/>
  <c r="N4" i="165" a="1"/>
  <c r="N4" i="165"/>
  <c r="S24" i="165"/>
  <c r="N9" i="165"/>
  <c r="U9" i="165"/>
  <c r="T24" i="165"/>
  <c r="U24" i="165"/>
  <c r="J24" i="165"/>
  <c r="Q9" i="165"/>
  <c r="R9" i="165"/>
  <c r="T9" i="165"/>
  <c r="S9" i="165"/>
  <c r="O9" i="165"/>
  <c r="P9" i="165"/>
  <c r="O8" i="165"/>
  <c r="P8" i="165"/>
  <c r="J8" i="165"/>
  <c r="N5" i="165"/>
  <c r="O4" i="165"/>
  <c r="F4" i="165"/>
  <c r="D4" i="165"/>
  <c r="B2" i="165"/>
  <c r="Q9" i="140"/>
  <c r="R9" i="140"/>
  <c r="Q9" i="52"/>
  <c r="R9" i="52"/>
  <c r="N4" i="164" a="1"/>
  <c r="N4" i="164"/>
  <c r="P4" i="164"/>
  <c r="S24" i="164"/>
  <c r="N9" i="164"/>
  <c r="U9" i="164"/>
  <c r="N11" i="164"/>
  <c r="U11" i="164"/>
  <c r="N13" i="164"/>
  <c r="U13" i="164"/>
  <c r="N15" i="164"/>
  <c r="U15" i="164"/>
  <c r="N17" i="164"/>
  <c r="U17" i="164"/>
  <c r="N19" i="164"/>
  <c r="U19" i="164"/>
  <c r="N21" i="164"/>
  <c r="U21" i="164"/>
  <c r="N23" i="164"/>
  <c r="U23" i="164"/>
  <c r="T24" i="164"/>
  <c r="U24" i="164"/>
  <c r="J24" i="164"/>
  <c r="Q23" i="164"/>
  <c r="R23" i="164"/>
  <c r="T23" i="164"/>
  <c r="S23" i="164"/>
  <c r="O23" i="164"/>
  <c r="P23" i="164"/>
  <c r="O22" i="164"/>
  <c r="P22" i="164"/>
  <c r="J22" i="164"/>
  <c r="Q21" i="164"/>
  <c r="R21" i="164"/>
  <c r="T21" i="164"/>
  <c r="S21" i="164"/>
  <c r="O21" i="164"/>
  <c r="P21" i="164"/>
  <c r="O20" i="164"/>
  <c r="P20" i="164"/>
  <c r="J20" i="164"/>
  <c r="Q19" i="164"/>
  <c r="R19" i="164"/>
  <c r="T19" i="164"/>
  <c r="S19" i="164"/>
  <c r="O19" i="164"/>
  <c r="P19" i="164"/>
  <c r="O18" i="164"/>
  <c r="P18" i="164"/>
  <c r="J18" i="164"/>
  <c r="Q17" i="164"/>
  <c r="R17" i="164"/>
  <c r="T17" i="164"/>
  <c r="S17" i="164"/>
  <c r="O17" i="164"/>
  <c r="P17" i="164"/>
  <c r="O16" i="164"/>
  <c r="P16" i="164"/>
  <c r="J16" i="164"/>
  <c r="Q15" i="164"/>
  <c r="R15" i="164"/>
  <c r="T15" i="164"/>
  <c r="S15" i="164"/>
  <c r="O15" i="164"/>
  <c r="P15" i="164"/>
  <c r="O14" i="164"/>
  <c r="P14" i="164"/>
  <c r="J14" i="164"/>
  <c r="Q13" i="164"/>
  <c r="R13" i="164"/>
  <c r="T13" i="164"/>
  <c r="S13" i="164"/>
  <c r="O13" i="164"/>
  <c r="P13" i="164"/>
  <c r="O12" i="164"/>
  <c r="P12" i="164"/>
  <c r="J12" i="164"/>
  <c r="Q11" i="164"/>
  <c r="R11" i="164"/>
  <c r="T11" i="164"/>
  <c r="S11" i="164"/>
  <c r="O11" i="164"/>
  <c r="P11" i="164"/>
  <c r="O10" i="164"/>
  <c r="P10" i="164"/>
  <c r="J10" i="164"/>
  <c r="Q9" i="164"/>
  <c r="R9" i="164"/>
  <c r="T9" i="164"/>
  <c r="S9" i="164"/>
  <c r="O9" i="164"/>
  <c r="P9" i="164"/>
  <c r="O8" i="164"/>
  <c r="P8" i="164"/>
  <c r="J8" i="164"/>
  <c r="N5" i="164"/>
  <c r="O4" i="164"/>
  <c r="F4" i="164"/>
  <c r="D4" i="164"/>
  <c r="B2" i="164"/>
  <c r="N4" i="163" a="1"/>
  <c r="N4" i="163"/>
  <c r="P4" i="163"/>
  <c r="S24" i="163"/>
  <c r="N9" i="163"/>
  <c r="U9" i="163"/>
  <c r="N11" i="163"/>
  <c r="U11" i="163"/>
  <c r="N13" i="163"/>
  <c r="U13" i="163"/>
  <c r="N15" i="163"/>
  <c r="U15" i="163"/>
  <c r="N17" i="163"/>
  <c r="U17" i="163"/>
  <c r="N19" i="163"/>
  <c r="U19" i="163"/>
  <c r="N21" i="163"/>
  <c r="U21" i="163"/>
  <c r="N23" i="163"/>
  <c r="U23" i="163"/>
  <c r="T24" i="163"/>
  <c r="U24" i="163"/>
  <c r="J24" i="163"/>
  <c r="Q23" i="163"/>
  <c r="R23" i="163"/>
  <c r="T23" i="163"/>
  <c r="S23" i="163"/>
  <c r="O23" i="163"/>
  <c r="P23" i="163"/>
  <c r="O22" i="163"/>
  <c r="P22" i="163"/>
  <c r="J22" i="163"/>
  <c r="Q21" i="163"/>
  <c r="R21" i="163"/>
  <c r="T21" i="163"/>
  <c r="S21" i="163"/>
  <c r="O21" i="163"/>
  <c r="P21" i="163"/>
  <c r="O20" i="163"/>
  <c r="P20" i="163"/>
  <c r="J20" i="163"/>
  <c r="Q19" i="163"/>
  <c r="R19" i="163"/>
  <c r="T19" i="163"/>
  <c r="S19" i="163"/>
  <c r="O19" i="163"/>
  <c r="P19" i="163"/>
  <c r="O18" i="163"/>
  <c r="P18" i="163"/>
  <c r="J18" i="163"/>
  <c r="Q17" i="163"/>
  <c r="R17" i="163"/>
  <c r="T17" i="163"/>
  <c r="S17" i="163"/>
  <c r="O17" i="163"/>
  <c r="P17" i="163"/>
  <c r="O16" i="163"/>
  <c r="P16" i="163"/>
  <c r="J16" i="163"/>
  <c r="Q15" i="163"/>
  <c r="R15" i="163"/>
  <c r="T15" i="163"/>
  <c r="S15" i="163"/>
  <c r="O15" i="163"/>
  <c r="P15" i="163"/>
  <c r="O14" i="163"/>
  <c r="P14" i="163"/>
  <c r="J14" i="163"/>
  <c r="Q13" i="163"/>
  <c r="R13" i="163"/>
  <c r="T13" i="163"/>
  <c r="S13" i="163"/>
  <c r="O13" i="163"/>
  <c r="P13" i="163"/>
  <c r="O12" i="163"/>
  <c r="P12" i="163"/>
  <c r="J12" i="163"/>
  <c r="Q11" i="163"/>
  <c r="R11" i="163"/>
  <c r="T11" i="163"/>
  <c r="S11" i="163"/>
  <c r="O11" i="163"/>
  <c r="P11" i="163"/>
  <c r="O10" i="163"/>
  <c r="P10" i="163"/>
  <c r="J10" i="163"/>
  <c r="Q9" i="163"/>
  <c r="R9" i="163"/>
  <c r="T9" i="163"/>
  <c r="S9" i="163"/>
  <c r="O9" i="163"/>
  <c r="P9" i="163"/>
  <c r="O8" i="163"/>
  <c r="P8" i="163"/>
  <c r="J8" i="163"/>
  <c r="N5" i="163"/>
  <c r="O4" i="163"/>
  <c r="F4" i="163"/>
  <c r="D4" i="163"/>
  <c r="B2" i="163"/>
  <c r="N4" i="162" a="1"/>
  <c r="N4" i="162"/>
  <c r="P4" i="162"/>
  <c r="S24" i="162"/>
  <c r="N9" i="162"/>
  <c r="U9" i="162"/>
  <c r="N11" i="162"/>
  <c r="U11" i="162"/>
  <c r="N13" i="162"/>
  <c r="U13" i="162"/>
  <c r="N15" i="162"/>
  <c r="U15" i="162"/>
  <c r="N17" i="162"/>
  <c r="U17" i="162"/>
  <c r="N19" i="162"/>
  <c r="U19" i="162"/>
  <c r="N21" i="162"/>
  <c r="U21" i="162"/>
  <c r="N23" i="162"/>
  <c r="U23" i="162"/>
  <c r="T24" i="162"/>
  <c r="U24" i="162"/>
  <c r="J24" i="162"/>
  <c r="Q23" i="162"/>
  <c r="R23" i="162"/>
  <c r="T23" i="162"/>
  <c r="S23" i="162"/>
  <c r="O23" i="162"/>
  <c r="P23" i="162"/>
  <c r="O22" i="162"/>
  <c r="P22" i="162"/>
  <c r="J22" i="162"/>
  <c r="Q21" i="162"/>
  <c r="R21" i="162"/>
  <c r="T21" i="162"/>
  <c r="S21" i="162"/>
  <c r="O21" i="162"/>
  <c r="P21" i="162"/>
  <c r="O20" i="162"/>
  <c r="P20" i="162"/>
  <c r="J20" i="162"/>
  <c r="Q19" i="162"/>
  <c r="R19" i="162"/>
  <c r="T19" i="162"/>
  <c r="S19" i="162"/>
  <c r="O19" i="162"/>
  <c r="P19" i="162"/>
  <c r="O18" i="162"/>
  <c r="P18" i="162"/>
  <c r="J18" i="162"/>
  <c r="Q17" i="162"/>
  <c r="R17" i="162"/>
  <c r="T17" i="162"/>
  <c r="S17" i="162"/>
  <c r="O17" i="162"/>
  <c r="P17" i="162"/>
  <c r="O16" i="162"/>
  <c r="P16" i="162"/>
  <c r="J16" i="162"/>
  <c r="Q15" i="162"/>
  <c r="R15" i="162"/>
  <c r="T15" i="162"/>
  <c r="S15" i="162"/>
  <c r="O15" i="162"/>
  <c r="P15" i="162"/>
  <c r="O14" i="162"/>
  <c r="P14" i="162"/>
  <c r="J14" i="162"/>
  <c r="Q13" i="162"/>
  <c r="R13" i="162"/>
  <c r="T13" i="162"/>
  <c r="S13" i="162"/>
  <c r="O13" i="162"/>
  <c r="P13" i="162"/>
  <c r="O12" i="162"/>
  <c r="P12" i="162"/>
  <c r="J12" i="162"/>
  <c r="Q11" i="162"/>
  <c r="R11" i="162"/>
  <c r="T11" i="162"/>
  <c r="S11" i="162"/>
  <c r="O11" i="162"/>
  <c r="P11" i="162"/>
  <c r="O10" i="162"/>
  <c r="P10" i="162"/>
  <c r="J10" i="162"/>
  <c r="Q9" i="162"/>
  <c r="R9" i="162"/>
  <c r="T9" i="162"/>
  <c r="S9" i="162"/>
  <c r="O9" i="162"/>
  <c r="P9" i="162"/>
  <c r="O8" i="162"/>
  <c r="P8" i="162"/>
  <c r="J8" i="162"/>
  <c r="N5" i="162"/>
  <c r="O4" i="162"/>
  <c r="F4" i="162"/>
  <c r="D4" i="162"/>
  <c r="B2" i="162"/>
  <c r="N4" i="161" a="1"/>
  <c r="N4" i="161"/>
  <c r="P4" i="161"/>
  <c r="S24" i="161"/>
  <c r="N9" i="161"/>
  <c r="U9" i="161"/>
  <c r="N11" i="161"/>
  <c r="U11" i="161"/>
  <c r="N13" i="161"/>
  <c r="U13" i="161"/>
  <c r="N15" i="161"/>
  <c r="U15" i="161"/>
  <c r="N17" i="161"/>
  <c r="U17" i="161"/>
  <c r="N19" i="161"/>
  <c r="U19" i="161"/>
  <c r="N21" i="161"/>
  <c r="U21" i="161"/>
  <c r="N23" i="161"/>
  <c r="U23" i="161"/>
  <c r="T24" i="161"/>
  <c r="U24" i="161"/>
  <c r="J24" i="161"/>
  <c r="Q23" i="161"/>
  <c r="R23" i="161"/>
  <c r="T23" i="161"/>
  <c r="S23" i="161"/>
  <c r="O23" i="161"/>
  <c r="P23" i="161"/>
  <c r="O22" i="161"/>
  <c r="P22" i="161"/>
  <c r="J22" i="161"/>
  <c r="Q21" i="161"/>
  <c r="R21" i="161"/>
  <c r="T21" i="161"/>
  <c r="S21" i="161"/>
  <c r="O21" i="161"/>
  <c r="P21" i="161"/>
  <c r="O20" i="161"/>
  <c r="P20" i="161"/>
  <c r="J20" i="161"/>
  <c r="Q19" i="161"/>
  <c r="R19" i="161"/>
  <c r="T19" i="161"/>
  <c r="S19" i="161"/>
  <c r="O19" i="161"/>
  <c r="P19" i="161"/>
  <c r="O18" i="161"/>
  <c r="P18" i="161"/>
  <c r="J18" i="161"/>
  <c r="Q17" i="161"/>
  <c r="R17" i="161"/>
  <c r="T17" i="161"/>
  <c r="S17" i="161"/>
  <c r="O17" i="161"/>
  <c r="P17" i="161"/>
  <c r="O16" i="161"/>
  <c r="P16" i="161"/>
  <c r="J16" i="161"/>
  <c r="Q15" i="161"/>
  <c r="R15" i="161"/>
  <c r="T15" i="161"/>
  <c r="S15" i="161"/>
  <c r="O15" i="161"/>
  <c r="P15" i="161"/>
  <c r="O14" i="161"/>
  <c r="P14" i="161"/>
  <c r="J14" i="161"/>
  <c r="Q13" i="161"/>
  <c r="R13" i="161"/>
  <c r="T13" i="161"/>
  <c r="S13" i="161"/>
  <c r="O13" i="161"/>
  <c r="P13" i="161"/>
  <c r="O12" i="161"/>
  <c r="P12" i="161"/>
  <c r="J12" i="161"/>
  <c r="Q11" i="161"/>
  <c r="R11" i="161"/>
  <c r="T11" i="161"/>
  <c r="S11" i="161"/>
  <c r="O11" i="161"/>
  <c r="P11" i="161"/>
  <c r="O10" i="161"/>
  <c r="P10" i="161"/>
  <c r="J10" i="161"/>
  <c r="Q9" i="161"/>
  <c r="R9" i="161"/>
  <c r="T9" i="161"/>
  <c r="S9" i="161"/>
  <c r="O9" i="161"/>
  <c r="P9" i="161"/>
  <c r="O8" i="161"/>
  <c r="P8" i="161"/>
  <c r="J8" i="161"/>
  <c r="N5" i="161"/>
  <c r="O4" i="161"/>
  <c r="F4" i="161"/>
  <c r="D4" i="161"/>
  <c r="B2" i="161"/>
  <c r="N4" i="160" a="1"/>
  <c r="N4" i="160"/>
  <c r="P4" i="160"/>
  <c r="S24" i="160"/>
  <c r="N9" i="160"/>
  <c r="U9" i="160"/>
  <c r="N11" i="160"/>
  <c r="U11" i="160"/>
  <c r="N13" i="160"/>
  <c r="U13" i="160"/>
  <c r="N15" i="160"/>
  <c r="U15" i="160"/>
  <c r="N17" i="160"/>
  <c r="U17" i="160"/>
  <c r="N19" i="160"/>
  <c r="U19" i="160"/>
  <c r="N21" i="160"/>
  <c r="U21" i="160"/>
  <c r="N23" i="160"/>
  <c r="U23" i="160"/>
  <c r="T24" i="160"/>
  <c r="U24" i="160"/>
  <c r="J24" i="160"/>
  <c r="Q23" i="160"/>
  <c r="R23" i="160"/>
  <c r="T23" i="160"/>
  <c r="S23" i="160"/>
  <c r="O23" i="160"/>
  <c r="P23" i="160"/>
  <c r="O22" i="160"/>
  <c r="P22" i="160"/>
  <c r="J22" i="160"/>
  <c r="Q21" i="160"/>
  <c r="R21" i="160"/>
  <c r="T21" i="160"/>
  <c r="S21" i="160"/>
  <c r="O21" i="160"/>
  <c r="P21" i="160"/>
  <c r="O20" i="160"/>
  <c r="P20" i="160"/>
  <c r="J20" i="160"/>
  <c r="Q19" i="160"/>
  <c r="R19" i="160"/>
  <c r="T19" i="160"/>
  <c r="S19" i="160"/>
  <c r="O19" i="160"/>
  <c r="P19" i="160"/>
  <c r="O18" i="160"/>
  <c r="P18" i="160"/>
  <c r="J18" i="160"/>
  <c r="Q17" i="160"/>
  <c r="R17" i="160"/>
  <c r="T17" i="160"/>
  <c r="S17" i="160"/>
  <c r="O17" i="160"/>
  <c r="P17" i="160"/>
  <c r="O16" i="160"/>
  <c r="P16" i="160"/>
  <c r="J16" i="160"/>
  <c r="Q15" i="160"/>
  <c r="R15" i="160"/>
  <c r="T15" i="160"/>
  <c r="S15" i="160"/>
  <c r="O15" i="160"/>
  <c r="P15" i="160"/>
  <c r="O14" i="160"/>
  <c r="P14" i="160"/>
  <c r="J14" i="160"/>
  <c r="Q13" i="160"/>
  <c r="R13" i="160"/>
  <c r="T13" i="160"/>
  <c r="S13" i="160"/>
  <c r="O13" i="160"/>
  <c r="P13" i="160"/>
  <c r="O12" i="160"/>
  <c r="P12" i="160"/>
  <c r="J12" i="160"/>
  <c r="Q11" i="160"/>
  <c r="R11" i="160"/>
  <c r="T11" i="160"/>
  <c r="S11" i="160"/>
  <c r="O11" i="160"/>
  <c r="P11" i="160"/>
  <c r="O10" i="160"/>
  <c r="P10" i="160"/>
  <c r="J10" i="160"/>
  <c r="Q9" i="160"/>
  <c r="R9" i="160"/>
  <c r="T9" i="160"/>
  <c r="S9" i="160"/>
  <c r="O9" i="160"/>
  <c r="P9" i="160"/>
  <c r="O8" i="160"/>
  <c r="P8" i="160"/>
  <c r="J8" i="160"/>
  <c r="N5" i="160"/>
  <c r="O4" i="160"/>
  <c r="F4" i="160"/>
  <c r="D4" i="160"/>
  <c r="B2" i="160"/>
  <c r="N4" i="159" a="1"/>
  <c r="N4" i="159"/>
  <c r="P4" i="159"/>
  <c r="S24" i="159"/>
  <c r="N9" i="159"/>
  <c r="U9" i="159"/>
  <c r="N11" i="159"/>
  <c r="U11" i="159"/>
  <c r="N13" i="159"/>
  <c r="U13" i="159"/>
  <c r="N15" i="159"/>
  <c r="U15" i="159"/>
  <c r="N17" i="159"/>
  <c r="U17" i="159"/>
  <c r="N19" i="159"/>
  <c r="U19" i="159"/>
  <c r="N21" i="159"/>
  <c r="U21" i="159"/>
  <c r="N23" i="159"/>
  <c r="U23" i="159"/>
  <c r="T24" i="159"/>
  <c r="U24" i="159"/>
  <c r="J24" i="159"/>
  <c r="Q23" i="159"/>
  <c r="R23" i="159"/>
  <c r="T23" i="159"/>
  <c r="S23" i="159"/>
  <c r="O23" i="159"/>
  <c r="P23" i="159"/>
  <c r="O22" i="159"/>
  <c r="P22" i="159"/>
  <c r="J22" i="159"/>
  <c r="Q21" i="159"/>
  <c r="R21" i="159"/>
  <c r="T21" i="159"/>
  <c r="S21" i="159"/>
  <c r="O21" i="159"/>
  <c r="P21" i="159"/>
  <c r="O20" i="159"/>
  <c r="P20" i="159"/>
  <c r="J20" i="159"/>
  <c r="Q19" i="159"/>
  <c r="R19" i="159"/>
  <c r="T19" i="159"/>
  <c r="S19" i="159"/>
  <c r="O19" i="159"/>
  <c r="P19" i="159"/>
  <c r="O18" i="159"/>
  <c r="P18" i="159"/>
  <c r="J18" i="159"/>
  <c r="Q17" i="159"/>
  <c r="R17" i="159"/>
  <c r="T17" i="159"/>
  <c r="S17" i="159"/>
  <c r="O17" i="159"/>
  <c r="P17" i="159"/>
  <c r="O16" i="159"/>
  <c r="P16" i="159"/>
  <c r="J16" i="159"/>
  <c r="Q15" i="159"/>
  <c r="R15" i="159"/>
  <c r="T15" i="159"/>
  <c r="S15" i="159"/>
  <c r="O15" i="159"/>
  <c r="P15" i="159"/>
  <c r="O14" i="159"/>
  <c r="P14" i="159"/>
  <c r="J14" i="159"/>
  <c r="Q13" i="159"/>
  <c r="R13" i="159"/>
  <c r="T13" i="159"/>
  <c r="S13" i="159"/>
  <c r="O13" i="159"/>
  <c r="P13" i="159"/>
  <c r="O12" i="159"/>
  <c r="P12" i="159"/>
  <c r="J12" i="159"/>
  <c r="Q11" i="159"/>
  <c r="R11" i="159"/>
  <c r="T11" i="159"/>
  <c r="S11" i="159"/>
  <c r="O11" i="159"/>
  <c r="P11" i="159"/>
  <c r="O10" i="159"/>
  <c r="P10" i="159"/>
  <c r="J10" i="159"/>
  <c r="Q9" i="159"/>
  <c r="R9" i="159"/>
  <c r="T9" i="159"/>
  <c r="S9" i="159"/>
  <c r="O9" i="159"/>
  <c r="P9" i="159"/>
  <c r="O8" i="159"/>
  <c r="P8" i="159"/>
  <c r="J8" i="159"/>
  <c r="N5" i="159"/>
  <c r="O4" i="159"/>
  <c r="F4" i="159"/>
  <c r="D4" i="159"/>
  <c r="B2" i="159"/>
  <c r="N4" i="158" a="1"/>
  <c r="N4" i="158"/>
  <c r="P4" i="158"/>
  <c r="S24" i="158"/>
  <c r="N9" i="158"/>
  <c r="U9" i="158"/>
  <c r="N11" i="158"/>
  <c r="U11" i="158"/>
  <c r="N13" i="158"/>
  <c r="U13" i="158"/>
  <c r="N15" i="158"/>
  <c r="U15" i="158"/>
  <c r="N17" i="158"/>
  <c r="U17" i="158"/>
  <c r="N19" i="158"/>
  <c r="U19" i="158"/>
  <c r="N21" i="158"/>
  <c r="U21" i="158"/>
  <c r="N23" i="158"/>
  <c r="U23" i="158"/>
  <c r="T24" i="158"/>
  <c r="U24" i="158"/>
  <c r="J24" i="158"/>
  <c r="Q23" i="158"/>
  <c r="R23" i="158"/>
  <c r="T23" i="158"/>
  <c r="S23" i="158"/>
  <c r="O23" i="158"/>
  <c r="P23" i="158"/>
  <c r="O22" i="158"/>
  <c r="P22" i="158"/>
  <c r="J22" i="158"/>
  <c r="Q21" i="158"/>
  <c r="R21" i="158"/>
  <c r="T21" i="158"/>
  <c r="S21" i="158"/>
  <c r="O21" i="158"/>
  <c r="P21" i="158"/>
  <c r="O20" i="158"/>
  <c r="P20" i="158"/>
  <c r="J20" i="158"/>
  <c r="Q19" i="158"/>
  <c r="R19" i="158"/>
  <c r="T19" i="158"/>
  <c r="S19" i="158"/>
  <c r="O19" i="158"/>
  <c r="P19" i="158"/>
  <c r="O18" i="158"/>
  <c r="P18" i="158"/>
  <c r="J18" i="158"/>
  <c r="Q17" i="158"/>
  <c r="R17" i="158"/>
  <c r="T17" i="158"/>
  <c r="S17" i="158"/>
  <c r="O17" i="158"/>
  <c r="P17" i="158"/>
  <c r="O16" i="158"/>
  <c r="P16" i="158"/>
  <c r="J16" i="158"/>
  <c r="Q15" i="158"/>
  <c r="R15" i="158"/>
  <c r="T15" i="158"/>
  <c r="S15" i="158"/>
  <c r="O15" i="158"/>
  <c r="P15" i="158"/>
  <c r="O14" i="158"/>
  <c r="P14" i="158"/>
  <c r="J14" i="158"/>
  <c r="Q13" i="158"/>
  <c r="R13" i="158"/>
  <c r="T13" i="158"/>
  <c r="S13" i="158"/>
  <c r="O13" i="158"/>
  <c r="P13" i="158"/>
  <c r="O12" i="158"/>
  <c r="P12" i="158"/>
  <c r="J12" i="158"/>
  <c r="Q11" i="158"/>
  <c r="R11" i="158"/>
  <c r="T11" i="158"/>
  <c r="S11" i="158"/>
  <c r="O11" i="158"/>
  <c r="P11" i="158"/>
  <c r="O10" i="158"/>
  <c r="P10" i="158"/>
  <c r="J10" i="158"/>
  <c r="Q9" i="158"/>
  <c r="R9" i="158"/>
  <c r="T9" i="158"/>
  <c r="S9" i="158"/>
  <c r="O9" i="158"/>
  <c r="P9" i="158"/>
  <c r="O8" i="158"/>
  <c r="P8" i="158"/>
  <c r="J8" i="158"/>
  <c r="N5" i="158"/>
  <c r="O4" i="158"/>
  <c r="F4" i="158"/>
  <c r="D4" i="158"/>
  <c r="B2" i="158"/>
  <c r="N4" i="157" a="1"/>
  <c r="N4" i="157"/>
  <c r="P4" i="157"/>
  <c r="S24" i="157"/>
  <c r="N9" i="157"/>
  <c r="U9" i="157"/>
  <c r="N11" i="157"/>
  <c r="U11" i="157"/>
  <c r="N13" i="157"/>
  <c r="U13" i="157"/>
  <c r="N15" i="157"/>
  <c r="U15" i="157"/>
  <c r="N17" i="157"/>
  <c r="U17" i="157"/>
  <c r="N19" i="157"/>
  <c r="U19" i="157"/>
  <c r="N21" i="157"/>
  <c r="U21" i="157"/>
  <c r="N23" i="157"/>
  <c r="U23" i="157"/>
  <c r="T24" i="157"/>
  <c r="U24" i="157"/>
  <c r="J24" i="157"/>
  <c r="Q23" i="157"/>
  <c r="R23" i="157"/>
  <c r="T23" i="157"/>
  <c r="S23" i="157"/>
  <c r="O23" i="157"/>
  <c r="P23" i="157"/>
  <c r="O22" i="157"/>
  <c r="P22" i="157"/>
  <c r="J22" i="157"/>
  <c r="Q21" i="157"/>
  <c r="R21" i="157"/>
  <c r="T21" i="157"/>
  <c r="S21" i="157"/>
  <c r="O21" i="157"/>
  <c r="P21" i="157"/>
  <c r="O20" i="157"/>
  <c r="P20" i="157"/>
  <c r="J20" i="157"/>
  <c r="Q19" i="157"/>
  <c r="R19" i="157"/>
  <c r="T19" i="157"/>
  <c r="S19" i="157"/>
  <c r="O19" i="157"/>
  <c r="P19" i="157"/>
  <c r="O18" i="157"/>
  <c r="P18" i="157"/>
  <c r="J18" i="157"/>
  <c r="Q17" i="157"/>
  <c r="R17" i="157"/>
  <c r="T17" i="157"/>
  <c r="S17" i="157"/>
  <c r="O17" i="157"/>
  <c r="P17" i="157"/>
  <c r="O16" i="157"/>
  <c r="P16" i="157"/>
  <c r="J16" i="157"/>
  <c r="Q15" i="157"/>
  <c r="R15" i="157"/>
  <c r="T15" i="157"/>
  <c r="S15" i="157"/>
  <c r="O15" i="157"/>
  <c r="P15" i="157"/>
  <c r="O14" i="157"/>
  <c r="P14" i="157"/>
  <c r="J14" i="157"/>
  <c r="Q13" i="157"/>
  <c r="R13" i="157"/>
  <c r="T13" i="157"/>
  <c r="S13" i="157"/>
  <c r="O13" i="157"/>
  <c r="P13" i="157"/>
  <c r="O12" i="157"/>
  <c r="P12" i="157"/>
  <c r="J12" i="157"/>
  <c r="Q11" i="157"/>
  <c r="R11" i="157"/>
  <c r="T11" i="157"/>
  <c r="S11" i="157"/>
  <c r="O11" i="157"/>
  <c r="P11" i="157"/>
  <c r="O10" i="157"/>
  <c r="P10" i="157"/>
  <c r="J10" i="157"/>
  <c r="Q9" i="157"/>
  <c r="R9" i="157"/>
  <c r="T9" i="157"/>
  <c r="S9" i="157"/>
  <c r="O9" i="157"/>
  <c r="P9" i="157"/>
  <c r="O8" i="157"/>
  <c r="P8" i="157"/>
  <c r="J8" i="157"/>
  <c r="N5" i="157"/>
  <c r="O4" i="157"/>
  <c r="F4" i="157"/>
  <c r="D4" i="157"/>
  <c r="B2" i="157"/>
  <c r="N4" i="156" a="1"/>
  <c r="N4" i="156"/>
  <c r="P4" i="156"/>
  <c r="S24" i="156"/>
  <c r="N9" i="156"/>
  <c r="U9" i="156"/>
  <c r="N11" i="156"/>
  <c r="U11" i="156"/>
  <c r="N13" i="156"/>
  <c r="U13" i="156"/>
  <c r="N15" i="156"/>
  <c r="U15" i="156"/>
  <c r="N17" i="156"/>
  <c r="U17" i="156"/>
  <c r="N19" i="156"/>
  <c r="U19" i="156"/>
  <c r="N21" i="156"/>
  <c r="U21" i="156"/>
  <c r="N23" i="156"/>
  <c r="U23" i="156"/>
  <c r="T24" i="156"/>
  <c r="U24" i="156"/>
  <c r="J24" i="156"/>
  <c r="Q23" i="156"/>
  <c r="R23" i="156"/>
  <c r="T23" i="156"/>
  <c r="S23" i="156"/>
  <c r="O23" i="156"/>
  <c r="P23" i="156"/>
  <c r="O22" i="156"/>
  <c r="P22" i="156"/>
  <c r="J22" i="156"/>
  <c r="Q21" i="156"/>
  <c r="R21" i="156"/>
  <c r="T21" i="156"/>
  <c r="S21" i="156"/>
  <c r="O21" i="156"/>
  <c r="P21" i="156"/>
  <c r="O20" i="156"/>
  <c r="P20" i="156"/>
  <c r="J20" i="156"/>
  <c r="Q19" i="156"/>
  <c r="R19" i="156"/>
  <c r="T19" i="156"/>
  <c r="S19" i="156"/>
  <c r="O19" i="156"/>
  <c r="P19" i="156"/>
  <c r="O18" i="156"/>
  <c r="P18" i="156"/>
  <c r="J18" i="156"/>
  <c r="Q17" i="156"/>
  <c r="R17" i="156"/>
  <c r="T17" i="156"/>
  <c r="S17" i="156"/>
  <c r="O17" i="156"/>
  <c r="P17" i="156"/>
  <c r="O16" i="156"/>
  <c r="P16" i="156"/>
  <c r="J16" i="156"/>
  <c r="Q15" i="156"/>
  <c r="R15" i="156"/>
  <c r="T15" i="156"/>
  <c r="S15" i="156"/>
  <c r="O15" i="156"/>
  <c r="P15" i="156"/>
  <c r="O14" i="156"/>
  <c r="P14" i="156"/>
  <c r="J14" i="156"/>
  <c r="Q13" i="156"/>
  <c r="R13" i="156"/>
  <c r="T13" i="156"/>
  <c r="S13" i="156"/>
  <c r="O13" i="156"/>
  <c r="P13" i="156"/>
  <c r="O12" i="156"/>
  <c r="P12" i="156"/>
  <c r="J12" i="156"/>
  <c r="Q11" i="156"/>
  <c r="R11" i="156"/>
  <c r="T11" i="156"/>
  <c r="S11" i="156"/>
  <c r="O11" i="156"/>
  <c r="P11" i="156"/>
  <c r="O10" i="156"/>
  <c r="P10" i="156"/>
  <c r="J10" i="156"/>
  <c r="Q9" i="156"/>
  <c r="R9" i="156"/>
  <c r="T9" i="156"/>
  <c r="S9" i="156"/>
  <c r="O9" i="156"/>
  <c r="P9" i="156"/>
  <c r="O8" i="156"/>
  <c r="P8" i="156"/>
  <c r="J8" i="156"/>
  <c r="N5" i="156"/>
  <c r="O4" i="156"/>
  <c r="F4" i="156"/>
  <c r="D4" i="156"/>
  <c r="B2" i="156"/>
  <c r="N23" i="52"/>
  <c r="O22" i="52"/>
  <c r="P22" i="52"/>
  <c r="O23" i="52"/>
  <c r="P23" i="52"/>
  <c r="Q23" i="52"/>
  <c r="R23" i="52"/>
  <c r="P4" i="52"/>
  <c r="S23" i="52"/>
  <c r="J22" i="52"/>
  <c r="U23" i="52"/>
  <c r="T23" i="52"/>
  <c r="N21" i="52"/>
  <c r="O20" i="52"/>
  <c r="P20" i="52"/>
  <c r="O21" i="52"/>
  <c r="P21" i="52"/>
  <c r="Q21" i="52"/>
  <c r="R21" i="52"/>
  <c r="S21" i="52"/>
  <c r="J20" i="52"/>
  <c r="U21" i="52"/>
  <c r="T21" i="52"/>
  <c r="N19" i="52"/>
  <c r="O18" i="52"/>
  <c r="P18" i="52"/>
  <c r="O19" i="52"/>
  <c r="P19" i="52"/>
  <c r="Q19" i="52"/>
  <c r="R19" i="52"/>
  <c r="S19" i="52"/>
  <c r="J18" i="52"/>
  <c r="U19" i="52"/>
  <c r="T19" i="52"/>
  <c r="N17" i="52"/>
  <c r="O16" i="52"/>
  <c r="P16" i="52"/>
  <c r="O17" i="52"/>
  <c r="P17" i="52"/>
  <c r="Q17" i="52"/>
  <c r="R17" i="52"/>
  <c r="S17" i="52"/>
  <c r="J16" i="52"/>
  <c r="U17" i="52"/>
  <c r="T17" i="52"/>
  <c r="N15" i="52"/>
  <c r="O14" i="52"/>
  <c r="P14" i="52"/>
  <c r="O15" i="52"/>
  <c r="P15" i="52"/>
  <c r="Q15" i="52"/>
  <c r="R15" i="52"/>
  <c r="S15" i="52"/>
  <c r="J14" i="52"/>
  <c r="U15" i="52"/>
  <c r="T15" i="52"/>
  <c r="N13" i="52"/>
  <c r="O12" i="52"/>
  <c r="P12" i="52"/>
  <c r="O13" i="52"/>
  <c r="P13" i="52"/>
  <c r="Q13" i="52"/>
  <c r="R13" i="52"/>
  <c r="S13" i="52"/>
  <c r="J12" i="52"/>
  <c r="U13" i="52"/>
  <c r="T13" i="52"/>
  <c r="N11" i="52"/>
  <c r="O10" i="52"/>
  <c r="P10" i="52"/>
  <c r="O11" i="52"/>
  <c r="P11" i="52"/>
  <c r="Q11" i="52"/>
  <c r="R11" i="52"/>
  <c r="S11" i="52"/>
  <c r="J10" i="52"/>
  <c r="U11" i="52"/>
  <c r="T11" i="52"/>
  <c r="N9" i="140"/>
  <c r="O8" i="140"/>
  <c r="P8" i="140"/>
  <c r="O9" i="140"/>
  <c r="P9" i="140"/>
  <c r="S9" i="140"/>
  <c r="J8" i="140"/>
  <c r="U9" i="140"/>
  <c r="T9" i="140"/>
  <c r="N4" i="140" a="1"/>
  <c r="N4" i="140"/>
  <c r="S24" i="140"/>
  <c r="D4" i="140"/>
  <c r="B2" i="140"/>
  <c r="N4" i="52" a="1"/>
  <c r="N4" i="52"/>
  <c r="T24" i="140"/>
  <c r="U24" i="140"/>
  <c r="O4" i="140"/>
  <c r="J24" i="140"/>
  <c r="B2" i="52"/>
  <c r="O9" i="52"/>
  <c r="P9" i="52"/>
  <c r="O8" i="52"/>
  <c r="P8" i="52"/>
  <c r="S29" i="3" a="1"/>
  <c r="S28" i="3" a="1"/>
  <c r="S27" i="3" a="1"/>
  <c r="S23" i="3" a="1"/>
  <c r="S24" i="3" a="1"/>
  <c r="S26" i="3" a="1"/>
  <c r="S30" i="3" a="1"/>
  <c r="S31" i="3" a="1"/>
  <c r="S25" i="3" a="1"/>
  <c r="H31" i="3"/>
  <c r="S27" i="3"/>
  <c r="H26" i="3"/>
  <c r="H24" i="3"/>
  <c r="H29" i="3"/>
  <c r="S25" i="3"/>
  <c r="S30" i="3"/>
  <c r="S29" i="3"/>
  <c r="H27" i="3"/>
  <c r="S23" i="3"/>
  <c r="Q22" i="3"/>
  <c r="S28" i="3"/>
  <c r="H25" i="3"/>
  <c r="S24" i="3"/>
  <c r="H30" i="3"/>
  <c r="S26" i="3"/>
  <c r="H28" i="3"/>
  <c r="S31" i="3"/>
  <c r="H23" i="3"/>
  <c r="O23" i="3" a="1"/>
  <c r="O23" i="3"/>
  <c r="M22" i="3"/>
  <c r="R25" i="3" a="1"/>
  <c r="N23" i="3" a="1"/>
  <c r="R28" i="3" a="1"/>
  <c r="R31" i="3" a="1"/>
  <c r="R24" i="3" a="1"/>
  <c r="R23" i="3" a="1"/>
  <c r="R30" i="3" a="1"/>
  <c r="R26" i="3" a="1"/>
  <c r="R27" i="3" a="1"/>
  <c r="R29" i="3" a="1"/>
  <c r="R29" i="3"/>
  <c r="T29" i="3"/>
  <c r="I29" i="3"/>
  <c r="R25" i="3"/>
  <c r="T25" i="3"/>
  <c r="I25" i="3"/>
  <c r="R31" i="3"/>
  <c r="T31" i="3"/>
  <c r="I31" i="3"/>
  <c r="R28" i="3"/>
  <c r="T28" i="3"/>
  <c r="I28" i="3"/>
  <c r="R26" i="3"/>
  <c r="T26" i="3"/>
  <c r="I26" i="3"/>
  <c r="R30" i="3"/>
  <c r="T30" i="3"/>
  <c r="I30" i="3"/>
  <c r="R23" i="3"/>
  <c r="T23" i="3"/>
  <c r="I23" i="3"/>
  <c r="R27" i="3"/>
  <c r="T27" i="3"/>
  <c r="I27" i="3"/>
  <c r="R24" i="3"/>
  <c r="T24" i="3"/>
  <c r="I24" i="3"/>
  <c r="N23" i="3"/>
  <c r="P23" i="3"/>
  <c r="E23" i="3"/>
  <c r="N24" i="3" a="1"/>
  <c r="D24" i="3"/>
  <c r="N24" i="3"/>
  <c r="O24" i="3" a="1"/>
  <c r="O24" i="3"/>
  <c r="P24" i="3"/>
  <c r="E24" i="3"/>
  <c r="N25" i="3" a="1"/>
  <c r="D25" i="3"/>
  <c r="N25" i="3"/>
  <c r="O25" i="3" a="1"/>
  <c r="O25" i="3"/>
  <c r="P25" i="3"/>
  <c r="E25" i="3"/>
  <c r="N26" i="3" a="1"/>
  <c r="D26" i="3"/>
  <c r="N26" i="3"/>
  <c r="O26" i="3" a="1"/>
  <c r="O26" i="3"/>
  <c r="P26" i="3"/>
  <c r="E26" i="3"/>
  <c r="N27" i="3" a="1"/>
  <c r="D27" i="3"/>
  <c r="N27" i="3"/>
  <c r="O27" i="3" a="1"/>
  <c r="O27" i="3"/>
  <c r="P27" i="3"/>
  <c r="E27" i="3"/>
  <c r="N28" i="3" a="1"/>
  <c r="D28" i="3"/>
  <c r="N28" i="3"/>
  <c r="O28" i="3" a="1"/>
  <c r="O28" i="3"/>
  <c r="P28" i="3"/>
  <c r="E28" i="3"/>
  <c r="N29" i="3" a="1"/>
  <c r="D29" i="3"/>
  <c r="N29" i="3"/>
  <c r="O29" i="3" a="1"/>
  <c r="O29" i="3"/>
  <c r="P29" i="3"/>
  <c r="E29" i="3"/>
  <c r="N30" i="3" a="1"/>
  <c r="D30" i="3"/>
  <c r="N30" i="3"/>
  <c r="O30" i="3" a="1"/>
  <c r="O30" i="3"/>
  <c r="P30" i="3"/>
  <c r="E30" i="3"/>
  <c r="N31" i="3" a="1"/>
  <c r="D31" i="3"/>
  <c r="N31" i="3"/>
  <c r="N9" i="52"/>
  <c r="D4" i="52"/>
  <c r="O31" i="3" a="1"/>
  <c r="R22" i="3" a="1"/>
  <c r="S22" i="3" a="1"/>
  <c r="O22" i="3" a="1"/>
  <c r="T9" i="52"/>
  <c r="O31" i="3"/>
  <c r="P31" i="3"/>
  <c r="E31" i="3"/>
  <c r="S24" i="52"/>
  <c r="S9" i="52"/>
  <c r="J8" i="52"/>
  <c r="U9" i="52"/>
  <c r="S22" i="3"/>
  <c r="R22" i="3"/>
  <c r="T22" i="3"/>
  <c r="I22" i="3"/>
  <c r="H22" i="3"/>
  <c r="N5" i="140"/>
  <c r="O22" i="3"/>
  <c r="T24" i="52"/>
  <c r="J24" i="52"/>
  <c r="U24" i="52"/>
  <c r="O4" i="52"/>
  <c r="N22" i="3" a="1"/>
  <c r="N22" i="3"/>
  <c r="P22" i="3"/>
  <c r="E22" i="3"/>
  <c r="D23" i="3"/>
  <c r="D22" i="3"/>
  <c r="N5" i="52"/>
  <c r="F4" i="52"/>
  <c r="F4" i="140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<sst xmlns="http://schemas.openxmlformats.org/spreadsheetml/2006/main" count="446" uniqueCount="59">
  <si>
    <t>チーム名</t>
    <rPh sb="3" eb="4">
      <t>メイ</t>
    </rPh>
    <phoneticPr fontId="1"/>
  </si>
  <si>
    <t>ふりがな</t>
    <phoneticPr fontId="1"/>
  </si>
  <si>
    <t>チ　ー　ム　編　成</t>
    <rPh sb="6" eb="7">
      <t>ヘン</t>
    </rPh>
    <rPh sb="8" eb="9">
      <t>シゲル</t>
    </rPh>
    <phoneticPr fontId="1"/>
  </si>
  <si>
    <t>代表者名</t>
    <rPh sb="0" eb="4">
      <t>ダイヒョウシャメイ</t>
    </rPh>
    <phoneticPr fontId="1"/>
  </si>
  <si>
    <t>連絡担当者氏名</t>
    <rPh sb="0" eb="5">
      <t>レンラクタントウシャ</t>
    </rPh>
    <rPh sb="5" eb="7">
      <t>シメイ</t>
    </rPh>
    <phoneticPr fontId="1"/>
  </si>
  <si>
    <t>メールアドレス</t>
    <phoneticPr fontId="1"/>
  </si>
  <si>
    <t>電話番号</t>
    <rPh sb="0" eb="4">
      <t>デンワバンゴウ</t>
    </rPh>
    <phoneticPr fontId="1"/>
  </si>
  <si>
    <t>住所</t>
    <rPh sb="0" eb="2">
      <t>ジュウショ</t>
    </rPh>
    <phoneticPr fontId="1"/>
  </si>
  <si>
    <t>チーム名
（正式名称）</t>
    <rPh sb="3" eb="4">
      <t>メイ</t>
    </rPh>
    <rPh sb="6" eb="10">
      <t>セイシキメイショウ</t>
    </rPh>
    <phoneticPr fontId="1"/>
  </si>
  <si>
    <t>判定</t>
    <rPh sb="0" eb="2">
      <t>ハンテイ</t>
    </rPh>
    <phoneticPr fontId="1"/>
  </si>
  <si>
    <t>〒</t>
    <phoneticPr fontId="1"/>
  </si>
  <si>
    <t>氏名</t>
    <rPh sb="0" eb="2">
      <t>シメイ</t>
    </rPh>
    <phoneticPr fontId="1"/>
  </si>
  <si>
    <t>男子</t>
  </si>
  <si>
    <t>学年</t>
    <rPh sb="0" eb="2">
      <t>ガクネン</t>
    </rPh>
    <phoneticPr fontId="1"/>
  </si>
  <si>
    <t>他クラブ名</t>
    <rPh sb="0" eb="1">
      <t>タ</t>
    </rPh>
    <rPh sb="4" eb="5">
      <t>メイ</t>
    </rPh>
    <phoneticPr fontId="1"/>
  </si>
  <si>
    <t>判定OK</t>
    <rPh sb="0" eb="2">
      <t>ハンテイ</t>
    </rPh>
    <phoneticPr fontId="1"/>
  </si>
  <si>
    <t>女子</t>
  </si>
  <si>
    <t>判定がNGとなっている項目があります。
OKになってから申し込みしてください。</t>
    <rPh sb="0" eb="2">
      <t>ハンテイ</t>
    </rPh>
    <rPh sb="11" eb="13">
      <t>コウモク</t>
    </rPh>
    <rPh sb="28" eb="29">
      <t>モウ</t>
    </rPh>
    <rPh sb="30" eb="31">
      <t>コ</t>
    </rPh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</si>
  <si>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</si>
  <si>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</si>
  <si>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</si>
  <si>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</si>
  <si>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</si>
  <si>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B6</t>
    <phoneticPr fontId="1"/>
  </si>
  <si>
    <t>B7</t>
    <phoneticPr fontId="1"/>
  </si>
  <si>
    <t>B8</t>
    <phoneticPr fontId="1"/>
  </si>
  <si>
    <t>B9</t>
    <phoneticPr fontId="1"/>
  </si>
  <si>
    <t>B10</t>
    <phoneticPr fontId="1"/>
  </si>
  <si>
    <t>G1</t>
    <phoneticPr fontId="1"/>
  </si>
  <si>
    <t>G2</t>
    <phoneticPr fontId="1"/>
  </si>
  <si>
    <t>G3</t>
    <phoneticPr fontId="1"/>
  </si>
  <si>
    <t>G4</t>
    <phoneticPr fontId="1"/>
  </si>
  <si>
    <t>G5</t>
    <phoneticPr fontId="1"/>
  </si>
  <si>
    <t>G6</t>
    <phoneticPr fontId="1"/>
  </si>
  <si>
    <t>G7</t>
    <phoneticPr fontId="1"/>
  </si>
  <si>
    <t>G8</t>
    <phoneticPr fontId="1"/>
  </si>
  <si>
    <t>G9</t>
    <phoneticPr fontId="1"/>
  </si>
  <si>
    <t>G10</t>
    <phoneticPr fontId="1"/>
  </si>
  <si>
    <t>チーム情報</t>
    <rPh sb="3" eb="5">
      <t>ジョウホウ</t>
    </rPh>
    <phoneticPr fontId="1"/>
  </si>
  <si>
    <t>男子</t>
    <rPh sb="0" eb="2">
      <t>ダンシ</t>
    </rPh>
    <phoneticPr fontId="1"/>
  </si>
  <si>
    <t>シート名</t>
    <rPh sb="3" eb="4">
      <t>メイ</t>
    </rPh>
    <phoneticPr fontId="1"/>
  </si>
  <si>
    <t>女子</t>
    <rPh sb="0" eb="2">
      <t>ジョシ</t>
    </rPh>
    <phoneticPr fontId="1"/>
  </si>
  <si>
    <r>
      <t xml:space="preserve">チーム名
</t>
    </r>
    <r>
      <rPr>
        <sz val="8"/>
        <rFont val="HG丸ｺﾞｼｯｸM-PRO"/>
        <family val="3"/>
        <charset val="128"/>
      </rPr>
      <t>（略称、８文字以内）</t>
    </r>
    <rPh sb="3" eb="4">
      <t>メイ</t>
    </rPh>
    <rPh sb="6" eb="8">
      <t>リャクショウ</t>
    </rPh>
    <rPh sb="10" eb="12">
      <t>モジ</t>
    </rPh>
    <rPh sb="12" eb="14">
      <t>イナイ</t>
    </rPh>
    <phoneticPr fontId="1"/>
  </si>
  <si>
    <t>参加申込書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</si>
  <si>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</si>
  <si>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</si>
  <si>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</si>
  <si>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</si>
  <si>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</si>
  <si>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</si>
  <si>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</si>
  <si>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</si>
  <si>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</si>
  <si>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このアドレスは変えない！ 「申込書」シートで参照している！</t>
    <phoneticPr fontId="1"/>
  </si>
  <si>
    <t>↓</t>
    <phoneticPr fontId="1"/>
  </si>
  <si>
    <t>「氏名」欄には、ふりがなと氏名を入力してください。必ず姓と名の間に空白を入れてください。
「他クラブ名」欄は、合併チームで所属クラブが異なる場合は、クラブ名を入力してください。
「判定」欄が、「判定OK」以外になっている場合は、入力した内容を確認してください。</t>
    <rPh sb="1" eb="3">
      <t>シメイ</t>
    </rPh>
    <rPh sb="4" eb="5">
      <t>ラン</t>
    </rPh>
    <rPh sb="13" eb="15">
      <t>シメイ</t>
    </rPh>
    <rPh sb="16" eb="18">
      <t>ニュウリョク</t>
    </rPh>
    <rPh sb="25" eb="26">
      <t>カナラ</t>
    </rPh>
    <rPh sb="27" eb="28">
      <t>セイ</t>
    </rPh>
    <rPh sb="29" eb="30">
      <t>メイ</t>
    </rPh>
    <rPh sb="31" eb="32">
      <t>アイダ</t>
    </rPh>
    <rPh sb="33" eb="35">
      <t>クウハク</t>
    </rPh>
    <rPh sb="36" eb="37">
      <t>イ</t>
    </rPh>
    <rPh sb="46" eb="47">
      <t>タ</t>
    </rPh>
    <rPh sb="50" eb="51">
      <t>メイ</t>
    </rPh>
    <rPh sb="52" eb="53">
      <t>ラン</t>
    </rPh>
    <rPh sb="55" eb="57">
      <t>ガッペイ</t>
    </rPh>
    <rPh sb="61" eb="63">
      <t>ショゾク</t>
    </rPh>
    <rPh sb="67" eb="68">
      <t>コト</t>
    </rPh>
    <rPh sb="70" eb="72">
      <t>バアイ</t>
    </rPh>
    <rPh sb="77" eb="78">
      <t>メイ</t>
    </rPh>
    <rPh sb="79" eb="81">
      <t>ニュウリョク</t>
    </rPh>
    <rPh sb="90" eb="92">
      <t>ハンテイ</t>
    </rPh>
    <rPh sb="93" eb="94">
      <t>ラン</t>
    </rPh>
    <rPh sb="97" eb="99">
      <t>ハンテイ</t>
    </rPh>
    <rPh sb="102" eb="104">
      <t>イガイ</t>
    </rPh>
    <rPh sb="110" eb="112">
      <t>バアイ</t>
    </rPh>
    <rPh sb="114" eb="116">
      <t>ニュウリョク</t>
    </rPh>
    <rPh sb="118" eb="120">
      <t>ナイヨウ</t>
    </rPh>
    <rPh sb="121" eb="123">
      <t>カクニン</t>
    </rPh>
    <phoneticPr fontId="1"/>
  </si>
  <si>
    <t>「氏名」欄には、ふりがなと氏名を入力してください。必ず姓と名の間に空白を入れてください。
「他クラブ名」欄は、合併チームで所属クラブが異なる場合は、クラブ名を入力してください。
「判定」欄が、「判定OK」以外になっている場合は、入力した内容を確認してください。</t>
    <rPh sb="1" eb="3">
      <t>シメイ</t>
    </rPh>
    <rPh sb="4" eb="5">
      <t>ラン</t>
    </rPh>
    <rPh sb="13" eb="15">
      <t>シメイ</t>
    </rPh>
    <rPh sb="16" eb="18">
      <t>ニュウリョク</t>
    </rPh>
    <rPh sb="25" eb="26">
      <t>カナラ</t>
    </rPh>
    <rPh sb="27" eb="28">
      <t>セイ</t>
    </rPh>
    <rPh sb="29" eb="30">
      <t>メイ</t>
    </rPh>
    <rPh sb="31" eb="32">
      <t>アイダ</t>
    </rPh>
    <rPh sb="33" eb="35">
      <t>クウハク</t>
    </rPh>
    <rPh sb="36" eb="37">
      <t>イ</t>
    </rPh>
    <rPh sb="46" eb="47">
      <t>タ</t>
    </rPh>
    <rPh sb="50" eb="51">
      <t>メイ</t>
    </rPh>
    <rPh sb="52" eb="53">
      <t>ラン</t>
    </rPh>
    <rPh sb="61" eb="63">
      <t>ショゾク</t>
    </rPh>
    <rPh sb="67" eb="68">
      <t>コト</t>
    </rPh>
    <rPh sb="70" eb="72">
      <t>バアイ</t>
    </rPh>
    <rPh sb="77" eb="78">
      <t>メイ</t>
    </rPh>
    <rPh sb="79" eb="81">
      <t>ニュウリョク</t>
    </rPh>
    <rPh sb="90" eb="92">
      <t>ハンテイ</t>
    </rPh>
    <rPh sb="93" eb="94">
      <t>ラン</t>
    </rPh>
    <rPh sb="97" eb="99">
      <t>ハンテイ</t>
    </rPh>
    <rPh sb="102" eb="104">
      <t>イガイ</t>
    </rPh>
    <rPh sb="110" eb="112">
      <t>バアイ</t>
    </rPh>
    <rPh sb="114" eb="116">
      <t>ニュウリョク</t>
    </rPh>
    <rPh sb="118" eb="120">
      <t>ナイヨウ</t>
    </rPh>
    <rPh sb="121" eb="123">
      <t>カクニン</t>
    </rPh>
    <phoneticPr fontId="1"/>
  </si>
  <si>
    <t>令和８年度 主催事業</t>
    <phoneticPr fontId="1"/>
  </si>
  <si>
    <t>第３７回 医王山ＳＣ交歓小学生バドミントン大会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</si>
</sst>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HGS教科書体"/>
      <family val="1"/>
      <charset val="128"/>
    </font>
    <font>
      <sz val="12"/>
      <name val="HGS教科書体"/>
      <family val="1"/>
      <charset val="128"/>
    </font>
    <font>
      <sz val="14"/>
      <name val="HGS教科書体"/>
      <family val="1"/>
      <charset val="128"/>
    </font>
    <font>
      <sz val="18"/>
      <name val="HGS教科書体"/>
      <family val="1"/>
      <charset val="128"/>
    </font>
    <font>
      <sz val="14"/>
      <name val="HGPｺﾞｼｯｸM"/>
      <family val="3"/>
      <charset val="128"/>
    </font>
    <font>
      <sz val="28"/>
      <name val="HGS教科書体"/>
      <family val="1"/>
      <charset val="128"/>
    </font>
    <font>
      <sz val="8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</font>
    <font>
      <sz val="10"/>
      <color theme="1" tint="0.499984740745262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  <scheme val="major"/>
    </font>
    <font>
      <b/>
      <sz val="10"/>
      <color rgb="FFFF0000"/>
      <name val="ＭＳ Ｐゴシック"/>
      <family val="3"/>
      <charset val="128"/>
      <scheme val="minor"/>
    </font>
    <font>
      <b/>
      <sz val="10"/>
      <color rgb="FFFF0000"/>
      <name val="HG丸ｺﾞｼｯｸM-PRO"/>
      <family val="3"/>
      <charset val="128"/>
    </font>
    <font>
      <sz val="16"/>
      <name val="HGP教科書体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3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/>
    <xf numFmtId="0" fontId="6" fillId="3" borderId="2" xfId="0" applyFont="1" applyFill="1" applyBorder="1" applyAlignment="1">
      <alignment horizontal="center"/>
    </xf>
    <xf numFmtId="0" fontId="4" fillId="2" borderId="0" xfId="0" applyFont="1" applyFill="1" applyAlignment="1"/>
    <xf numFmtId="0" fontId="4" fillId="3" borderId="1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 indent="1"/>
    </xf>
    <xf numFmtId="0" fontId="8" fillId="3" borderId="0" xfId="0" applyFont="1" applyFill="1">
      <alignment vertical="center"/>
    </xf>
    <xf numFmtId="0" fontId="4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/>
    </xf>
    <xf numFmtId="0" fontId="14" fillId="2" borderId="0" xfId="0" applyFont="1" applyFill="1">
      <alignment vertical="center"/>
    </xf>
    <xf numFmtId="0" fontId="14" fillId="2" borderId="0" xfId="0" applyFont="1" applyFill="1" applyAlignment="1"/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shrinkToFit="1"/>
    </xf>
    <xf numFmtId="0" fontId="14" fillId="2" borderId="1" xfId="0" applyFont="1" applyFill="1" applyBorder="1" applyAlignment="1">
      <alignment vertical="center" shrinkToFit="1"/>
    </xf>
    <xf numFmtId="0" fontId="9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16" fillId="3" borderId="0" xfId="0" applyFont="1" applyFill="1" applyAlignment="1">
      <alignment vertical="top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17" fillId="3" borderId="23" xfId="0" applyFont="1" applyFill="1" applyBorder="1" applyAlignment="1"/>
    <xf numFmtId="0" fontId="17" fillId="3" borderId="9" xfId="0" applyFont="1" applyFill="1" applyBorder="1" applyAlignment="1">
      <alignment horizontal="center" vertical="center" shrinkToFit="1"/>
    </xf>
    <xf numFmtId="0" fontId="17" fillId="3" borderId="9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3" borderId="23" xfId="0" applyFont="1" applyFill="1" applyBorder="1">
      <alignment vertical="center"/>
    </xf>
    <xf numFmtId="0" fontId="19" fillId="3" borderId="20" xfId="0" applyFont="1" applyFill="1" applyBorder="1" applyAlignment="1">
      <alignment vertical="top" wrapText="1"/>
    </xf>
    <xf numFmtId="0" fontId="19" fillId="3" borderId="20" xfId="0" applyFont="1" applyFill="1" applyBorder="1" applyAlignment="1">
      <alignment vertical="top"/>
    </xf>
    <xf numFmtId="176" fontId="17" fillId="3" borderId="9" xfId="0" applyNumberFormat="1" applyFont="1" applyFill="1" applyBorder="1" applyAlignment="1">
      <alignment horizontal="center" vertical="center"/>
    </xf>
    <xf numFmtId="176" fontId="18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 shrinkToFit="1"/>
    </xf>
    <xf numFmtId="176" fontId="14" fillId="2" borderId="21" xfId="0" applyNumberFormat="1" applyFont="1" applyFill="1" applyBorder="1" applyAlignment="1">
      <alignment horizontal="center" vertical="center" shrinkToFit="1"/>
    </xf>
    <xf numFmtId="0" fontId="4" fillId="3" borderId="0" xfId="0" applyFont="1" applyFill="1" applyAlignment="1">
      <alignment vertical="top" wrapText="1"/>
    </xf>
    <xf numFmtId="0" fontId="20" fillId="3" borderId="1" xfId="0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15" fillId="2" borderId="0" xfId="0" applyFont="1" applyFill="1">
      <alignment vertical="center"/>
    </xf>
    <xf numFmtId="0" fontId="15" fillId="2" borderId="0" xfId="0" applyFont="1" applyFill="1" applyAlignment="1">
      <alignment shrinkToFit="1"/>
    </xf>
    <xf numFmtId="0" fontId="15" fillId="2" borderId="0" xfId="0" applyFont="1" applyFill="1" applyAlignment="1">
      <alignment horizontal="center" vertical="center" shrinkToFit="1"/>
    </xf>
    <xf numFmtId="0" fontId="15" fillId="2" borderId="0" xfId="0" applyFont="1" applyFill="1" applyAlignment="1">
      <alignment vertical="center" shrinkToFit="1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left" vertical="center" indent="1" shrinkToFit="1"/>
      <protection locked="0"/>
    </xf>
    <xf numFmtId="0" fontId="7" fillId="4" borderId="2" xfId="0" applyFont="1" applyFill="1" applyBorder="1" applyAlignment="1" applyProtection="1">
      <alignment horizontal="left" indent="1" shrinkToFit="1"/>
      <protection locked="0"/>
    </xf>
    <xf numFmtId="0" fontId="10" fillId="4" borderId="10" xfId="0" applyFont="1" applyFill="1" applyBorder="1" applyAlignment="1" applyProtection="1">
      <alignment horizontal="left" vertical="center" indent="1" shrinkToFit="1"/>
      <protection locked="0"/>
    </xf>
    <xf numFmtId="0" fontId="9" fillId="4" borderId="1" xfId="0" applyFont="1" applyFill="1" applyBorder="1" applyAlignment="1" applyProtection="1">
      <alignment horizontal="left" vertical="center" indent="1" shrinkToFit="1"/>
      <protection locked="0"/>
    </xf>
    <xf numFmtId="0" fontId="8" fillId="4" borderId="10" xfId="0" applyFont="1" applyFill="1" applyBorder="1" applyAlignment="1" applyProtection="1">
      <alignment horizontal="left" vertical="top" wrapText="1" indent="1"/>
      <protection locked="0"/>
    </xf>
    <xf numFmtId="0" fontId="8" fillId="4" borderId="10" xfId="0" applyFont="1" applyFill="1" applyBorder="1" applyAlignment="1" applyProtection="1">
      <alignment horizontal="left" vertical="top" indent="1"/>
      <protection locked="0"/>
    </xf>
    <xf numFmtId="0" fontId="22" fillId="4" borderId="2" xfId="0" applyFont="1" applyFill="1" applyBorder="1" applyAlignment="1" applyProtection="1">
      <alignment horizontal="left" vertical="center" indent="1" shrinkToFit="1"/>
      <protection locked="0"/>
    </xf>
    <xf numFmtId="0" fontId="8" fillId="4" borderId="1" xfId="0" applyFont="1" applyFill="1" applyBorder="1" applyAlignment="1" applyProtection="1">
      <alignment horizontal="left" vertical="center" indent="1" shrinkToFit="1"/>
      <protection locked="0"/>
    </xf>
    <xf numFmtId="0" fontId="15" fillId="3" borderId="2" xfId="0" applyFont="1" applyFill="1" applyBorder="1" applyAlignment="1">
      <alignment horizontal="center" vertical="center" shrinkToFit="1"/>
    </xf>
    <xf numFmtId="0" fontId="15" fillId="3" borderId="3" xfId="0" applyFont="1" applyFill="1" applyBorder="1" applyAlignment="1">
      <alignment horizontal="center" vertical="center" shrinkToFit="1"/>
    </xf>
    <xf numFmtId="0" fontId="10" fillId="3" borderId="17" xfId="0" applyFont="1" applyFill="1" applyBorder="1" applyAlignment="1" applyProtection="1">
      <alignment horizontal="center" vertical="center" shrinkToFit="1"/>
      <protection locked="0"/>
    </xf>
    <xf numFmtId="0" fontId="10" fillId="3" borderId="18" xfId="0" applyFont="1" applyFill="1" applyBorder="1" applyAlignment="1" applyProtection="1">
      <alignment horizontal="center" vertical="center" shrinkToFit="1"/>
      <protection locked="0"/>
    </xf>
    <xf numFmtId="0" fontId="10" fillId="3" borderId="19" xfId="0" applyFont="1" applyFill="1" applyBorder="1" applyAlignment="1" applyProtection="1">
      <alignment horizontal="center" vertical="center" shrinkToFit="1"/>
      <protection locked="0"/>
    </xf>
    <xf numFmtId="0" fontId="7" fillId="3" borderId="14" xfId="0" applyFont="1" applyFill="1" applyBorder="1" applyAlignment="1" applyProtection="1">
      <alignment horizontal="center" shrinkToFit="1"/>
      <protection locked="0"/>
    </xf>
    <xf numFmtId="0" fontId="7" fillId="3" borderId="15" xfId="0" applyFont="1" applyFill="1" applyBorder="1" applyAlignment="1" applyProtection="1">
      <alignment horizontal="center" shrinkToFit="1"/>
      <protection locked="0"/>
    </xf>
    <xf numFmtId="0" fontId="7" fillId="3" borderId="16" xfId="0" applyFont="1" applyFill="1" applyBorder="1" applyAlignment="1" applyProtection="1">
      <alignment horizontal="center" shrinkToFit="1"/>
      <protection locked="0"/>
    </xf>
    <xf numFmtId="0" fontId="12" fillId="3" borderId="2" xfId="0" applyFont="1" applyFill="1" applyBorder="1" applyAlignment="1" applyProtection="1">
      <alignment horizontal="center" vertical="center" shrinkToFit="1"/>
      <protection locked="0"/>
    </xf>
    <xf numFmtId="0" fontId="12" fillId="3" borderId="3" xfId="0" applyFont="1" applyFill="1" applyBorder="1" applyAlignment="1" applyProtection="1">
      <alignment horizontal="center" vertical="center" shrinkToFit="1"/>
      <protection locked="0"/>
    </xf>
    <xf numFmtId="0" fontId="8" fillId="3" borderId="12" xfId="0" applyFont="1" applyFill="1" applyBorder="1" applyAlignment="1" applyProtection="1">
      <alignment horizontal="center" vertical="center" shrinkToFit="1"/>
      <protection locked="0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11" xfId="0" applyFont="1" applyFill="1" applyBorder="1" applyAlignment="1" applyProtection="1">
      <alignment horizontal="center" vertical="center" shrinkToFit="1"/>
      <protection locked="0"/>
    </xf>
    <xf numFmtId="0" fontId="8" fillId="3" borderId="5" xfId="0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4" fillId="3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76" fontId="11" fillId="3" borderId="1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102"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E1E1"/>
        </patternFill>
      </fill>
    </dxf>
    <dxf>
      <fill>
        <patternFill>
          <bgColor rgb="FFDDF2FF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/>
        <strike val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E1E1"/>
      <color rgb="FFDDF2FF"/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Y32"/>
  <sheetViews>
    <sheetView tabSelected="1" zoomScaleNormal="100" workbookViewId="0">
      <selection activeCell="C6" sqref="C6:J6"/>
    </sheetView>
  </sheetViews>
  <sheetFormatPr defaultRowHeight="13.5" x14ac:dyDescent="0.15"/>
  <cols>
    <col min="1" max="1" width="2.625" style="2" customWidth="1"/>
    <col min="2" max="2" width="16.625" style="2" customWidth="1"/>
    <col min="3" max="3" width="6.625" style="2" customWidth="1"/>
    <col min="4" max="4" width="3.625" style="2" customWidth="1"/>
    <col min="5" max="5" width="8.625" style="2" customWidth="1"/>
    <col min="6" max="6" width="2.625" style="2" customWidth="1"/>
    <col min="7" max="7" width="6.625" style="2" customWidth="1"/>
    <col min="8" max="8" width="3.625" style="2" customWidth="1"/>
    <col min="9" max="9" width="8.625" style="2" customWidth="1"/>
    <col min="10" max="10" width="24.625" style="2" customWidth="1"/>
    <col min="11" max="11" width="2.625" style="2" customWidth="1"/>
    <col min="12" max="12" width="9" style="2"/>
    <col min="13" max="20" width="4.625" style="17" hidden="1" customWidth="1"/>
    <col min="21" max="25" width="9" style="17"/>
    <col min="26" max="16384" width="9" style="2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20.100000000000001" customHeight="1" x14ac:dyDescent="0.15">
      <c r="A2" s="1"/>
      <c r="B2" s="59" t="s">
        <v>57</v>
      </c>
      <c r="C2" s="59"/>
      <c r="D2" s="59"/>
      <c r="E2" s="59"/>
      <c r="F2" s="59"/>
      <c r="G2" s="59"/>
      <c r="H2" s="59"/>
      <c r="I2" s="59"/>
      <c r="J2" s="59"/>
      <c r="K2" s="1"/>
    </row>
    <row r="3" spans="1:25" ht="27.95" customHeight="1" x14ac:dyDescent="0.15">
      <c r="A3" s="1"/>
      <c r="B3" s="60" t="s">
        <v>58</v>
      </c>
      <c r="C3" s="60"/>
      <c r="D3" s="60"/>
      <c r="E3" s="60"/>
      <c r="F3" s="60"/>
      <c r="G3" s="60"/>
      <c r="H3" s="60"/>
      <c r="I3" s="60"/>
      <c r="J3" s="60"/>
      <c r="K3" s="1"/>
    </row>
    <row r="4" spans="1:25" ht="27.95" customHeight="1" x14ac:dyDescent="0.15">
      <c r="A4" s="1"/>
      <c r="B4" s="60" t="s">
        <v>43</v>
      </c>
      <c r="C4" s="60"/>
      <c r="D4" s="60"/>
      <c r="E4" s="60"/>
      <c r="F4" s="60"/>
      <c r="G4" s="60"/>
      <c r="H4" s="60"/>
      <c r="I4" s="60"/>
      <c r="J4" s="60"/>
      <c r="K4" s="1"/>
    </row>
    <row r="5" spans="1:25" ht="15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5" ht="36" customHeight="1" x14ac:dyDescent="0.15">
      <c r="A6" s="1"/>
      <c r="B6" s="19" t="s">
        <v>8</v>
      </c>
      <c r="C6" s="68"/>
      <c r="D6" s="68"/>
      <c r="E6" s="68"/>
      <c r="F6" s="68"/>
      <c r="G6" s="68"/>
      <c r="H6" s="68"/>
      <c r="I6" s="68"/>
      <c r="J6" s="68"/>
      <c r="K6" s="1"/>
    </row>
    <row r="7" spans="1:25" ht="36" customHeight="1" x14ac:dyDescent="0.15">
      <c r="A7" s="1"/>
      <c r="B7" s="19" t="s">
        <v>42</v>
      </c>
      <c r="C7" s="64"/>
      <c r="D7" s="64"/>
      <c r="E7" s="64"/>
      <c r="F7" s="64"/>
      <c r="G7" s="64"/>
      <c r="H7" s="64"/>
      <c r="I7" s="64"/>
      <c r="J7" s="64"/>
      <c r="K7" s="1"/>
    </row>
    <row r="8" spans="1:25" ht="9.9499999999999993" customHeight="1" x14ac:dyDescent="0.15">
      <c r="A8" s="1"/>
      <c r="B8" s="20"/>
      <c r="C8" s="21"/>
      <c r="D8" s="21"/>
      <c r="E8" s="21"/>
      <c r="F8" s="21"/>
      <c r="G8" s="21"/>
      <c r="H8" s="21"/>
      <c r="I8" s="21"/>
      <c r="J8" s="21"/>
      <c r="K8" s="1"/>
    </row>
    <row r="9" spans="1:25" s="7" customFormat="1" ht="18" customHeight="1" x14ac:dyDescent="0.15">
      <c r="A9" s="5"/>
      <c r="B9" s="6" t="s">
        <v>1</v>
      </c>
      <c r="C9" s="62"/>
      <c r="D9" s="62"/>
      <c r="E9" s="62"/>
      <c r="F9" s="62"/>
      <c r="G9" s="62"/>
      <c r="H9" s="62"/>
      <c r="I9" s="62"/>
      <c r="J9" s="62"/>
      <c r="K9" s="5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32.1" customHeight="1" x14ac:dyDescent="0.15">
      <c r="A10" s="1"/>
      <c r="B10" s="8" t="s">
        <v>3</v>
      </c>
      <c r="C10" s="63"/>
      <c r="D10" s="63"/>
      <c r="E10" s="63"/>
      <c r="F10" s="63"/>
      <c r="G10" s="63"/>
      <c r="H10" s="63"/>
      <c r="I10" s="63"/>
      <c r="J10" s="63"/>
      <c r="K10" s="1"/>
    </row>
    <row r="11" spans="1:25" ht="18" customHeight="1" x14ac:dyDescent="0.15">
      <c r="A11" s="1"/>
      <c r="B11" s="9" t="s">
        <v>10</v>
      </c>
      <c r="C11" s="67"/>
      <c r="D11" s="67"/>
      <c r="E11" s="67"/>
      <c r="F11" s="67"/>
      <c r="G11" s="67"/>
      <c r="H11" s="67"/>
      <c r="I11" s="67"/>
      <c r="J11" s="67"/>
      <c r="K11" s="1"/>
    </row>
    <row r="12" spans="1:25" ht="36" customHeight="1" x14ac:dyDescent="0.15">
      <c r="A12" s="1"/>
      <c r="B12" s="10" t="s">
        <v>7</v>
      </c>
      <c r="C12" s="65"/>
      <c r="D12" s="65"/>
      <c r="E12" s="66"/>
      <c r="F12" s="66"/>
      <c r="G12" s="66"/>
      <c r="H12" s="66"/>
      <c r="I12" s="66"/>
      <c r="J12" s="66"/>
      <c r="K12" s="1"/>
    </row>
    <row r="13" spans="1:25" ht="24" customHeight="1" x14ac:dyDescent="0.15">
      <c r="A13" s="1"/>
      <c r="B13" s="11" t="s">
        <v>6</v>
      </c>
      <c r="C13" s="61"/>
      <c r="D13" s="61"/>
      <c r="E13" s="61"/>
      <c r="F13" s="61"/>
      <c r="G13" s="61"/>
      <c r="H13" s="61"/>
      <c r="I13" s="61"/>
      <c r="J13" s="61"/>
      <c r="K13" s="1"/>
    </row>
    <row r="14" spans="1:25" ht="9.9499999999999993" customHeight="1" x14ac:dyDescent="0.15">
      <c r="A14" s="1"/>
      <c r="B14" s="12"/>
      <c r="C14" s="13"/>
      <c r="D14" s="13"/>
      <c r="E14" s="13"/>
      <c r="F14" s="13"/>
      <c r="G14" s="13"/>
      <c r="H14" s="13"/>
      <c r="I14" s="13"/>
      <c r="J14" s="13"/>
      <c r="K14" s="1"/>
    </row>
    <row r="15" spans="1:25" s="7" customFormat="1" ht="18" customHeight="1" x14ac:dyDescent="0.15">
      <c r="A15" s="5"/>
      <c r="B15" s="6" t="s">
        <v>1</v>
      </c>
      <c r="C15" s="62"/>
      <c r="D15" s="62"/>
      <c r="E15" s="62"/>
      <c r="F15" s="62"/>
      <c r="G15" s="62"/>
      <c r="H15" s="62"/>
      <c r="I15" s="62"/>
      <c r="J15" s="62"/>
      <c r="K15" s="5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32.1" customHeight="1" x14ac:dyDescent="0.15">
      <c r="A16" s="1"/>
      <c r="B16" s="8" t="s">
        <v>4</v>
      </c>
      <c r="C16" s="63"/>
      <c r="D16" s="63"/>
      <c r="E16" s="63"/>
      <c r="F16" s="63"/>
      <c r="G16" s="63"/>
      <c r="H16" s="63"/>
      <c r="I16" s="63"/>
      <c r="J16" s="63"/>
      <c r="K16" s="1"/>
    </row>
    <row r="17" spans="1:23" ht="24" customHeight="1" x14ac:dyDescent="0.15">
      <c r="A17" s="1"/>
      <c r="B17" s="11" t="s">
        <v>6</v>
      </c>
      <c r="C17" s="64"/>
      <c r="D17" s="64"/>
      <c r="E17" s="64"/>
      <c r="F17" s="64"/>
      <c r="G17" s="64"/>
      <c r="H17" s="64"/>
      <c r="I17" s="64"/>
      <c r="J17" s="64"/>
      <c r="K17" s="1"/>
    </row>
    <row r="18" spans="1:23" ht="24" customHeight="1" x14ac:dyDescent="0.15">
      <c r="A18" s="1"/>
      <c r="B18" s="11" t="s">
        <v>5</v>
      </c>
      <c r="C18" s="61"/>
      <c r="D18" s="61"/>
      <c r="E18" s="61"/>
      <c r="F18" s="61"/>
      <c r="G18" s="61"/>
      <c r="H18" s="61"/>
      <c r="I18" s="61"/>
      <c r="J18" s="61"/>
      <c r="K18" s="1"/>
    </row>
    <row r="19" spans="1:23" ht="53.2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23" ht="14.1" customHeight="1" x14ac:dyDescent="0.15">
      <c r="A20" s="1"/>
      <c r="B20" s="30" t="s">
        <v>38</v>
      </c>
      <c r="C20" s="31" t="s">
        <v>39</v>
      </c>
      <c r="D20" s="31"/>
      <c r="E20" s="31"/>
      <c r="F20" s="32"/>
      <c r="G20" s="31" t="s">
        <v>41</v>
      </c>
      <c r="H20" s="31"/>
      <c r="I20" s="31"/>
      <c r="J20" s="1"/>
      <c r="K20" s="1"/>
    </row>
    <row r="21" spans="1:23" ht="14.1" customHeight="1" x14ac:dyDescent="0.15">
      <c r="A21" s="1"/>
      <c r="B21" s="33"/>
      <c r="C21" s="34" t="s">
        <v>40</v>
      </c>
      <c r="D21" s="35"/>
      <c r="E21" s="36" t="s">
        <v>9</v>
      </c>
      <c r="F21" s="32"/>
      <c r="G21" s="34" t="s">
        <v>40</v>
      </c>
      <c r="H21" s="35"/>
      <c r="I21" s="36" t="s">
        <v>9</v>
      </c>
      <c r="J21" s="1"/>
      <c r="K21" s="1"/>
      <c r="M21" s="22"/>
      <c r="N21" s="22" t="s">
        <v>15</v>
      </c>
      <c r="O21" s="22"/>
      <c r="P21" s="22"/>
      <c r="Q21" s="22"/>
      <c r="R21" s="22" t="s">
        <v>15</v>
      </c>
      <c r="S21" s="22"/>
      <c r="T21" s="22"/>
      <c r="U21" s="22"/>
      <c r="V21" s="22"/>
      <c r="W21" s="22"/>
    </row>
    <row r="22" spans="1:23" ht="15.95" customHeight="1" x14ac:dyDescent="0.15">
      <c r="A22" s="1"/>
      <c r="B22" s="37"/>
      <c r="C22" s="35" t="s">
        <v>18</v>
      </c>
      <c r="D22" s="40" t="str">
        <f ca="1">IFERROR($M22,"")</f>
        <v/>
      </c>
      <c r="E22" s="41" t="str">
        <f ca="1">$P22</f>
        <v/>
      </c>
      <c r="F22" s="38" t="s">
        <v>17</v>
      </c>
      <c r="G22" s="35" t="s">
        <v>28</v>
      </c>
      <c r="H22" s="40" t="str">
        <f ca="1">IFERROR($Q22,"")</f>
        <v/>
      </c>
      <c r="I22" s="41" t="str">
        <f ca="1">$T22</f>
        <v/>
      </c>
      <c r="J22" s="29"/>
      <c r="K22" s="1"/>
      <c r="M22" s="45" t="str">
        <f ca="1">IF(O23=0,"","A")</f>
        <v/>
      </c>
      <c r="N22" s="23" t="b" cm="1">
        <f t="array" aca="1" ref="N22" ca="1">INDIRECT($C22&amp;"!O4",TRUE)</f>
        <v>1</v>
      </c>
      <c r="O22" s="25" cm="1">
        <f t="array" aca="1" ref="O22" ca="1">IFERROR(INDIRECT($C22&amp;"!P4",TRUE),0)</f>
        <v>0</v>
      </c>
      <c r="P22" s="26" t="str">
        <f ca="1">IF($O22&gt;0,IF($N22,"OK","NGあり"),"")</f>
        <v/>
      </c>
      <c r="Q22" s="45" t="str">
        <f ca="1">IF(S23=0,"","A")</f>
        <v/>
      </c>
      <c r="R22" s="23" t="b" cm="1">
        <f t="array" aca="1" ref="R22" ca="1">INDIRECT($G22&amp;"!O4",TRUE)</f>
        <v>1</v>
      </c>
      <c r="S22" s="25" cm="1">
        <f t="array" aca="1" ref="S22" ca="1">IFERROR(INDIRECT($G22&amp;"!P4",TRUE),0)</f>
        <v>0</v>
      </c>
      <c r="T22" s="26" t="str">
        <f ca="1">IF($S22&gt;0,IF($R22,"OK","NGあり"),"")</f>
        <v/>
      </c>
      <c r="U22" s="22"/>
      <c r="V22" s="22"/>
      <c r="W22" s="22"/>
    </row>
    <row r="23" spans="1:23" ht="15.95" customHeight="1" x14ac:dyDescent="0.15">
      <c r="A23" s="1"/>
      <c r="B23" s="37"/>
      <c r="C23" s="35" t="s">
        <v>19</v>
      </c>
      <c r="D23" s="40" t="str">
        <f t="shared" ref="D23:D31" si="0">IFERROR($M23,"")</f>
        <v>B</v>
      </c>
      <c r="E23" s="41" t="str">
        <f t="shared" ref="E23:E31" ca="1" si="1">$P23</f>
        <v/>
      </c>
      <c r="F23" s="39"/>
      <c r="G23" s="35" t="s">
        <v>29</v>
      </c>
      <c r="H23" s="40" t="str">
        <f t="shared" ref="H23:H31" si="2">IFERROR($Q23,"")</f>
        <v>B</v>
      </c>
      <c r="I23" s="41" t="str">
        <f t="shared" ref="I23:I31" ca="1" si="3">$T23</f>
        <v/>
      </c>
      <c r="J23" s="29"/>
      <c r="K23" s="1"/>
      <c r="M23" s="45" t="s">
        <v>44</v>
      </c>
      <c r="N23" s="23" t="b" cm="1">
        <f t="array" aca="1" ref="N23" ca="1">INDIRECT($C23&amp;"!O4",TRUE)</f>
        <v>1</v>
      </c>
      <c r="O23" s="25" cm="1">
        <f t="array" aca="1" ref="O23" ca="1">IFERROR(INDIRECT($C23&amp;"!P4",TRUE),0)</f>
        <v>0</v>
      </c>
      <c r="P23" s="26" t="str">
        <f t="shared" ref="P23:P31" ca="1" si="4">IF($O23&gt;0,IF($N23,"OK","NGあり"),"")</f>
        <v/>
      </c>
      <c r="Q23" s="45" t="s">
        <v>44</v>
      </c>
      <c r="R23" s="23" t="b" cm="1">
        <f t="array" aca="1" ref="R23" ca="1">INDIRECT($G23&amp;"!O4",TRUE)</f>
        <v>1</v>
      </c>
      <c r="S23" s="25" cm="1">
        <f t="array" aca="1" ref="S23" ca="1">IFERROR(INDIRECT($G23&amp;"!P4",TRUE),0)</f>
        <v>0</v>
      </c>
      <c r="T23" s="26" t="str">
        <f t="shared" ref="T23:T31" ca="1" si="5">IF($S23&gt;0,IF($R23,"OK","NGあり"),"")</f>
        <v/>
      </c>
      <c r="U23" s="22"/>
      <c r="V23" s="22"/>
      <c r="W23" s="22"/>
    </row>
    <row r="24" spans="1:23" ht="15.95" customHeight="1" x14ac:dyDescent="0.15">
      <c r="A24" s="1"/>
      <c r="B24" s="37"/>
      <c r="C24" s="35" t="s">
        <v>20</v>
      </c>
      <c r="D24" s="40" t="str">
        <f t="shared" si="0"/>
        <v>C</v>
      </c>
      <c r="E24" s="41" t="str">
        <f t="shared" ca="1" si="1"/>
        <v/>
      </c>
      <c r="F24" s="38" t="s">
        <v>17</v>
      </c>
      <c r="G24" s="35" t="s">
        <v>30</v>
      </c>
      <c r="H24" s="40" t="str">
        <f t="shared" si="2"/>
        <v>C</v>
      </c>
      <c r="I24" s="41" t="str">
        <f t="shared" ca="1" si="3"/>
        <v/>
      </c>
      <c r="J24" s="29"/>
      <c r="K24" s="1"/>
      <c r="M24" s="45" t="s">
        <v>45</v>
      </c>
      <c r="N24" s="23" t="b" cm="1">
        <f t="array" aca="1" ref="N24" ca="1">INDIRECT($C24&amp;"!O4",TRUE)</f>
        <v>1</v>
      </c>
      <c r="O24" s="25" cm="1">
        <f t="array" aca="1" ref="O24" ca="1">IFERROR(INDIRECT($C24&amp;"!P4",TRUE),0)</f>
        <v>0</v>
      </c>
      <c r="P24" s="26" t="str">
        <f t="shared" ca="1" si="4"/>
        <v/>
      </c>
      <c r="Q24" s="45" t="s">
        <v>45</v>
      </c>
      <c r="R24" s="23" t="b" cm="1">
        <f t="array" aca="1" ref="R24" ca="1">INDIRECT($G24&amp;"!O4",TRUE)</f>
        <v>1</v>
      </c>
      <c r="S24" s="25" cm="1">
        <f t="array" aca="1" ref="S24" ca="1">IFERROR(INDIRECT($G24&amp;"!P4",TRUE),0)</f>
        <v>0</v>
      </c>
      <c r="T24" s="26" t="str">
        <f t="shared" ca="1" si="5"/>
        <v/>
      </c>
      <c r="U24" s="22"/>
      <c r="V24" s="22"/>
      <c r="W24" s="22"/>
    </row>
    <row r="25" spans="1:23" ht="15.95" customHeight="1" x14ac:dyDescent="0.15">
      <c r="A25" s="1"/>
      <c r="B25" s="37"/>
      <c r="C25" s="35" t="s">
        <v>21</v>
      </c>
      <c r="D25" s="40" t="str">
        <f t="shared" si="0"/>
        <v>D</v>
      </c>
      <c r="E25" s="41" t="str">
        <f t="shared" ca="1" si="1"/>
        <v/>
      </c>
      <c r="F25" s="39"/>
      <c r="G25" s="35" t="s">
        <v>31</v>
      </c>
      <c r="H25" s="40" t="str">
        <f t="shared" si="2"/>
        <v>D</v>
      </c>
      <c r="I25" s="41" t="str">
        <f t="shared" ca="1" si="3"/>
        <v/>
      </c>
      <c r="J25" s="29"/>
      <c r="K25" s="1"/>
      <c r="M25" s="45" t="s">
        <v>46</v>
      </c>
      <c r="N25" s="23" t="b" cm="1">
        <f t="array" aca="1" ref="N25" ca="1">INDIRECT($C25&amp;"!O4",TRUE)</f>
        <v>1</v>
      </c>
      <c r="O25" s="25" cm="1">
        <f t="array" aca="1" ref="O25" ca="1">IFERROR(INDIRECT($C25&amp;"!P4",TRUE),0)</f>
        <v>0</v>
      </c>
      <c r="P25" s="26" t="str">
        <f t="shared" ca="1" si="4"/>
        <v/>
      </c>
      <c r="Q25" s="45" t="s">
        <v>46</v>
      </c>
      <c r="R25" s="23" t="b" cm="1">
        <f t="array" aca="1" ref="R25" ca="1">INDIRECT($G25&amp;"!O4",TRUE)</f>
        <v>1</v>
      </c>
      <c r="S25" s="25" cm="1">
        <f t="array" aca="1" ref="S25" ca="1">IFERROR(INDIRECT($G25&amp;"!P4",TRUE),0)</f>
        <v>0</v>
      </c>
      <c r="T25" s="26" t="str">
        <f t="shared" ca="1" si="5"/>
        <v/>
      </c>
      <c r="U25" s="22"/>
      <c r="V25" s="22"/>
      <c r="W25" s="22"/>
    </row>
    <row r="26" spans="1:23" ht="15.95" customHeight="1" x14ac:dyDescent="0.15">
      <c r="A26" s="1"/>
      <c r="B26" s="37"/>
      <c r="C26" s="35" t="s">
        <v>22</v>
      </c>
      <c r="D26" s="40" t="str">
        <f t="shared" si="0"/>
        <v>E</v>
      </c>
      <c r="E26" s="41" t="str">
        <f t="shared" ca="1" si="1"/>
        <v/>
      </c>
      <c r="F26" s="38" t="s">
        <v>17</v>
      </c>
      <c r="G26" s="35" t="s">
        <v>32</v>
      </c>
      <c r="H26" s="40" t="str">
        <f t="shared" si="2"/>
        <v>E</v>
      </c>
      <c r="I26" s="41" t="str">
        <f t="shared" ca="1" si="3"/>
        <v/>
      </c>
      <c r="J26" s="29"/>
      <c r="K26" s="1"/>
      <c r="M26" s="45" t="s">
        <v>47</v>
      </c>
      <c r="N26" s="23" t="b" cm="1">
        <f t="array" aca="1" ref="N26" ca="1">INDIRECT($C26&amp;"!O4",TRUE)</f>
        <v>1</v>
      </c>
      <c r="O26" s="25" cm="1">
        <f t="array" aca="1" ref="O26" ca="1">IFERROR(INDIRECT($C26&amp;"!P4",TRUE),0)</f>
        <v>0</v>
      </c>
      <c r="P26" s="26" t="str">
        <f t="shared" ca="1" si="4"/>
        <v/>
      </c>
      <c r="Q26" s="45" t="s">
        <v>47</v>
      </c>
      <c r="R26" s="23" t="b" cm="1">
        <f t="array" aca="1" ref="R26" ca="1">INDIRECT($G26&amp;"!O4",TRUE)</f>
        <v>1</v>
      </c>
      <c r="S26" s="25" cm="1">
        <f t="array" aca="1" ref="S26" ca="1">IFERROR(INDIRECT($G26&amp;"!P4",TRUE),0)</f>
        <v>0</v>
      </c>
      <c r="T26" s="26" t="str">
        <f t="shared" ca="1" si="5"/>
        <v/>
      </c>
      <c r="U26" s="22"/>
      <c r="V26" s="22"/>
      <c r="W26" s="22"/>
    </row>
    <row r="27" spans="1:23" ht="15.95" customHeight="1" x14ac:dyDescent="0.15">
      <c r="A27" s="1"/>
      <c r="B27" s="37"/>
      <c r="C27" s="35" t="s">
        <v>23</v>
      </c>
      <c r="D27" s="40" t="str">
        <f t="shared" si="0"/>
        <v>F</v>
      </c>
      <c r="E27" s="41" t="str">
        <f t="shared" ca="1" si="1"/>
        <v/>
      </c>
      <c r="F27" s="39"/>
      <c r="G27" s="35" t="s">
        <v>33</v>
      </c>
      <c r="H27" s="40" t="str">
        <f t="shared" si="2"/>
        <v>F</v>
      </c>
      <c r="I27" s="41" t="str">
        <f t="shared" ca="1" si="3"/>
        <v/>
      </c>
      <c r="J27" s="29"/>
      <c r="K27" s="1"/>
      <c r="M27" s="45" t="s">
        <v>48</v>
      </c>
      <c r="N27" s="23" t="b" cm="1">
        <f t="array" aca="1" ref="N27" ca="1">INDIRECT($C27&amp;"!O4",TRUE)</f>
        <v>1</v>
      </c>
      <c r="O27" s="25" cm="1">
        <f t="array" aca="1" ref="O27" ca="1">IFERROR(INDIRECT($C27&amp;"!P4",TRUE),0)</f>
        <v>0</v>
      </c>
      <c r="P27" s="26" t="str">
        <f t="shared" ca="1" si="4"/>
        <v/>
      </c>
      <c r="Q27" s="45" t="s">
        <v>48</v>
      </c>
      <c r="R27" s="23" t="b" cm="1">
        <f t="array" aca="1" ref="R27" ca="1">INDIRECT($G27&amp;"!O4",TRUE)</f>
        <v>1</v>
      </c>
      <c r="S27" s="25" cm="1">
        <f t="array" aca="1" ref="S27" ca="1">IFERROR(INDIRECT($G27&amp;"!P4",TRUE),0)</f>
        <v>0</v>
      </c>
      <c r="T27" s="26" t="str">
        <f t="shared" ca="1" si="5"/>
        <v/>
      </c>
      <c r="U27" s="22"/>
      <c r="V27" s="22"/>
      <c r="W27" s="22"/>
    </row>
    <row r="28" spans="1:23" ht="15.95" customHeight="1" x14ac:dyDescent="0.15">
      <c r="A28" s="1"/>
      <c r="B28" s="37"/>
      <c r="C28" s="35" t="s">
        <v>24</v>
      </c>
      <c r="D28" s="40" t="str">
        <f t="shared" si="0"/>
        <v>G</v>
      </c>
      <c r="E28" s="41" t="str">
        <f t="shared" ca="1" si="1"/>
        <v/>
      </c>
      <c r="F28" s="38" t="s">
        <v>17</v>
      </c>
      <c r="G28" s="35" t="s">
        <v>34</v>
      </c>
      <c r="H28" s="40" t="str">
        <f t="shared" si="2"/>
        <v>G</v>
      </c>
      <c r="I28" s="41" t="str">
        <f t="shared" ca="1" si="3"/>
        <v/>
      </c>
      <c r="J28" s="29"/>
      <c r="K28" s="1"/>
      <c r="M28" s="45" t="s">
        <v>49</v>
      </c>
      <c r="N28" s="23" t="b" cm="1">
        <f t="array" aca="1" ref="N28" ca="1">INDIRECT($C28&amp;"!O4",TRUE)</f>
        <v>1</v>
      </c>
      <c r="O28" s="25" cm="1">
        <f t="array" aca="1" ref="O28" ca="1">IFERROR(INDIRECT($C28&amp;"!P4",TRUE),0)</f>
        <v>0</v>
      </c>
      <c r="P28" s="26" t="str">
        <f t="shared" ca="1" si="4"/>
        <v/>
      </c>
      <c r="Q28" s="45" t="s">
        <v>49</v>
      </c>
      <c r="R28" s="23" t="b" cm="1">
        <f t="array" aca="1" ref="R28" ca="1">INDIRECT($G28&amp;"!O4",TRUE)</f>
        <v>1</v>
      </c>
      <c r="S28" s="25" cm="1">
        <f t="array" aca="1" ref="S28" ca="1">IFERROR(INDIRECT($G28&amp;"!P4",TRUE),0)</f>
        <v>0</v>
      </c>
      <c r="T28" s="26" t="str">
        <f t="shared" ca="1" si="5"/>
        <v/>
      </c>
      <c r="U28" s="22"/>
      <c r="V28" s="22"/>
      <c r="W28" s="22"/>
    </row>
    <row r="29" spans="1:23" ht="15.95" customHeight="1" x14ac:dyDescent="0.15">
      <c r="A29" s="1"/>
      <c r="B29" s="37"/>
      <c r="C29" s="35" t="s">
        <v>25</v>
      </c>
      <c r="D29" s="40" t="str">
        <f t="shared" si="0"/>
        <v>H</v>
      </c>
      <c r="E29" s="41" t="str">
        <f t="shared" ca="1" si="1"/>
        <v/>
      </c>
      <c r="F29" s="39"/>
      <c r="G29" s="35" t="s">
        <v>35</v>
      </c>
      <c r="H29" s="40" t="str">
        <f t="shared" si="2"/>
        <v>H</v>
      </c>
      <c r="I29" s="41" t="str">
        <f t="shared" ca="1" si="3"/>
        <v/>
      </c>
      <c r="J29" s="29"/>
      <c r="K29" s="1"/>
      <c r="M29" s="45" t="s">
        <v>50</v>
      </c>
      <c r="N29" s="23" t="b" cm="1">
        <f t="array" aca="1" ref="N29" ca="1">INDIRECT($C29&amp;"!O4",TRUE)</f>
        <v>1</v>
      </c>
      <c r="O29" s="25" cm="1">
        <f t="array" aca="1" ref="O29" ca="1">IFERROR(INDIRECT($C29&amp;"!P4",TRUE),0)</f>
        <v>0</v>
      </c>
      <c r="P29" s="26" t="str">
        <f t="shared" ca="1" si="4"/>
        <v/>
      </c>
      <c r="Q29" s="45" t="s">
        <v>50</v>
      </c>
      <c r="R29" s="23" t="b" cm="1">
        <f t="array" aca="1" ref="R29" ca="1">INDIRECT($G29&amp;"!O4",TRUE)</f>
        <v>1</v>
      </c>
      <c r="S29" s="25" cm="1">
        <f t="array" aca="1" ref="S29" ca="1">IFERROR(INDIRECT($G29&amp;"!P4",TRUE),0)</f>
        <v>0</v>
      </c>
      <c r="T29" s="26" t="str">
        <f t="shared" ca="1" si="5"/>
        <v/>
      </c>
      <c r="U29" s="22"/>
      <c r="V29" s="22"/>
      <c r="W29" s="22"/>
    </row>
    <row r="30" spans="1:23" ht="15.95" customHeight="1" x14ac:dyDescent="0.15">
      <c r="A30" s="1"/>
      <c r="B30" s="37"/>
      <c r="C30" s="35" t="s">
        <v>26</v>
      </c>
      <c r="D30" s="40" t="str">
        <f t="shared" si="0"/>
        <v>I</v>
      </c>
      <c r="E30" s="41" t="str">
        <f t="shared" ca="1" si="1"/>
        <v/>
      </c>
      <c r="F30" s="38" t="s">
        <v>17</v>
      </c>
      <c r="G30" s="35" t="s">
        <v>36</v>
      </c>
      <c r="H30" s="40" t="str">
        <f t="shared" si="2"/>
        <v>I</v>
      </c>
      <c r="I30" s="41" t="str">
        <f t="shared" ca="1" si="3"/>
        <v/>
      </c>
      <c r="J30" s="29"/>
      <c r="K30" s="1"/>
      <c r="M30" s="45" t="s">
        <v>51</v>
      </c>
      <c r="N30" s="23" t="b" cm="1">
        <f t="array" aca="1" ref="N30" ca="1">INDIRECT($C30&amp;"!O4",TRUE)</f>
        <v>1</v>
      </c>
      <c r="O30" s="25" cm="1">
        <f t="array" aca="1" ref="O30" ca="1">IFERROR(INDIRECT($C30&amp;"!P4",TRUE),0)</f>
        <v>0</v>
      </c>
      <c r="P30" s="26" t="str">
        <f t="shared" ca="1" si="4"/>
        <v/>
      </c>
      <c r="Q30" s="45" t="s">
        <v>51</v>
      </c>
      <c r="R30" s="23" t="b" cm="1">
        <f t="array" aca="1" ref="R30" ca="1">INDIRECT($G30&amp;"!O4",TRUE)</f>
        <v>1</v>
      </c>
      <c r="S30" s="25" cm="1">
        <f t="array" aca="1" ref="S30" ca="1">IFERROR(INDIRECT($G30&amp;"!P4",TRUE),0)</f>
        <v>0</v>
      </c>
      <c r="T30" s="26" t="str">
        <f t="shared" ca="1" si="5"/>
        <v/>
      </c>
      <c r="U30" s="22"/>
      <c r="V30" s="22"/>
      <c r="W30" s="22"/>
    </row>
    <row r="31" spans="1:23" ht="15.95" customHeight="1" x14ac:dyDescent="0.15">
      <c r="A31" s="1"/>
      <c r="B31" s="37"/>
      <c r="C31" s="35" t="s">
        <v>27</v>
      </c>
      <c r="D31" s="40" t="str">
        <f t="shared" si="0"/>
        <v>J</v>
      </c>
      <c r="E31" s="41" t="str">
        <f t="shared" ca="1" si="1"/>
        <v/>
      </c>
      <c r="F31" s="39"/>
      <c r="G31" s="35" t="s">
        <v>37</v>
      </c>
      <c r="H31" s="40" t="str">
        <f t="shared" si="2"/>
        <v>J</v>
      </c>
      <c r="I31" s="41" t="str">
        <f t="shared" ca="1" si="3"/>
        <v/>
      </c>
      <c r="J31" s="29"/>
      <c r="K31" s="1"/>
      <c r="M31" s="45" t="s">
        <v>52</v>
      </c>
      <c r="N31" s="23" t="b" cm="1">
        <f t="array" aca="1" ref="N31" ca="1">INDIRECT($C31&amp;"!O4",TRUE)</f>
        <v>1</v>
      </c>
      <c r="O31" s="25" cm="1">
        <f t="array" aca="1" ref="O31" ca="1">IFERROR(INDIRECT($C31&amp;"!P4",TRUE),0)</f>
        <v>0</v>
      </c>
      <c r="P31" s="26" t="str">
        <f t="shared" ca="1" si="4"/>
        <v/>
      </c>
      <c r="Q31" s="45" t="s">
        <v>52</v>
      </c>
      <c r="R31" s="23" t="b" cm="1">
        <f t="array" aca="1" ref="R31" ca="1">INDIRECT($G31&amp;"!O4",TRUE)</f>
        <v>1</v>
      </c>
      <c r="S31" s="25" cm="1">
        <f t="array" aca="1" ref="S31" ca="1">IFERROR(INDIRECT($G31&amp;"!P4",TRUE),0)</f>
        <v>0</v>
      </c>
      <c r="T31" s="26" t="str">
        <f t="shared" ca="1" si="5"/>
        <v/>
      </c>
      <c r="U31" s="22"/>
      <c r="V31" s="22"/>
      <c r="W31" s="22"/>
    </row>
    <row r="32" spans="1:2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U32" s="22"/>
      <c r="V32" s="22"/>
      <c r="W32" s="22"/>
    </row>
  </sheetData>
  <sheetProtection sheet="1" selectLockedCells="1"/>
  <mergeCells count="14">
    <mergeCell ref="C17:J17"/>
    <mergeCell ref="C18:J18"/>
    <mergeCell ref="C12:J12"/>
    <mergeCell ref="C11:J11"/>
    <mergeCell ref="B3:J3"/>
    <mergeCell ref="C6:J6"/>
    <mergeCell ref="C7:J7"/>
    <mergeCell ref="C9:J9"/>
    <mergeCell ref="C10:J10"/>
    <mergeCell ref="B2:J2"/>
    <mergeCell ref="B4:J4"/>
    <mergeCell ref="C13:J13"/>
    <mergeCell ref="C15:J15"/>
    <mergeCell ref="C16:J16"/>
  </mergeCells>
  <phoneticPr fontId="1"/>
  <conditionalFormatting sqref="E22:E31 I22:I31">
    <cfRule type="expression" dxfId="101" priority="1" stopIfTrue="1">
      <formula>E22="NGあり"</formula>
    </cfRule>
    <cfRule type="expression" dxfId="100" priority="8" stopIfTrue="1">
      <formula>E22="OK"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AB0B-562D-4AE4-952E-1655FA572677}">
  <sheetPr>
    <tabColor rgb="FFCCECFF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I</v>
      </c>
      <c r="G4" s="14"/>
      <c r="H4" s="24" t="s">
        <v>12</v>
      </c>
      <c r="I4" s="1"/>
      <c r="J4" s="1"/>
      <c r="K4" s="1"/>
      <c r="L4" s="1"/>
      <c r="N4" s="51" t="str" cm="1">
        <f t="array" aca="1" ref="N4" ca="1">MID(CELL("filename",A1),FIND("]",CELL("filename",A1))+1,10)</f>
        <v>B9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VLOOKUP($N$4,申込書!C22:E32,2,FALSE)</f>
        <v>I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55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XwtpMjDhkHAe4a31gcLr9unIjNCJ392hRJ0etlr5StbEkdBio0mGMyH+344Lb+gLKiGYPNxr27Trj3SlC/nPDw==" saltValue="KfQ9P+VVQUcbkl2TsxFz4g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59" priority="2" stopIfTrue="1">
      <formula>$H$4="男子"</formula>
    </cfRule>
    <cfRule type="expression" dxfId="58" priority="3" stopIfTrue="1">
      <formula>$H$4="女子"</formula>
    </cfRule>
  </conditionalFormatting>
  <conditionalFormatting sqref="J8:J23">
    <cfRule type="expression" dxfId="57" priority="4" stopIfTrue="1">
      <formula>$J8="OK"</formula>
    </cfRule>
    <cfRule type="expression" dxfId="56" priority="5" stopIfTrue="1">
      <formula>AND($J8&lt;&gt;"",$J8&lt;&gt;"OK")</formula>
    </cfRule>
  </conditionalFormatting>
  <conditionalFormatting sqref="J24">
    <cfRule type="expression" dxfId="55" priority="1">
      <formula>$J$24&lt;&gt;""</formula>
    </cfRule>
  </conditionalFormatting>
  <dataValidations count="2">
    <dataValidation type="list" imeMode="disabled" allowBlank="1" showInputMessage="1" showErrorMessage="1" sqref="F8:F23" xr:uid="{4EDA7504-36EC-4051-AE40-FA7211C747AB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5BB2B845-65B8-4DAC-B081-0D71D49816E9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6CBB-0940-4E0C-BF59-892F0877D456}">
  <sheetPr>
    <tabColor rgb="FFCCECFF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J</v>
      </c>
      <c r="G4" s="14"/>
      <c r="H4" s="24" t="s">
        <v>12</v>
      </c>
      <c r="I4" s="1"/>
      <c r="J4" s="1"/>
      <c r="K4" s="1"/>
      <c r="L4" s="1"/>
      <c r="N4" s="51" t="str" cm="1">
        <f t="array" aca="1" ref="N4" ca="1">MID(CELL("filename",A1),FIND("]",CELL("filename",A1))+1,10)</f>
        <v>B10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VLOOKUP($N$4,申込書!C22:E32,2,FALSE)</f>
        <v>J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55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aoPpV4UmqugoC8oCWGbzBufcf5CnJ1l5POKhJZIsWBjo/ysraoTAdYRSeTNSrBYJqt4foAm8jh+41hV0EvUdeA==" saltValue="BgzhZPI9jlu8O4BpCvl+iQ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54" priority="2" stopIfTrue="1">
      <formula>$H$4="男子"</formula>
    </cfRule>
    <cfRule type="expression" dxfId="53" priority="3" stopIfTrue="1">
      <formula>$H$4="女子"</formula>
    </cfRule>
  </conditionalFormatting>
  <conditionalFormatting sqref="J8:J23">
    <cfRule type="expression" dxfId="52" priority="4" stopIfTrue="1">
      <formula>$J8="OK"</formula>
    </cfRule>
    <cfRule type="expression" dxfId="51" priority="5" stopIfTrue="1">
      <formula>AND($J8&lt;&gt;"",$J8&lt;&gt;"OK")</formula>
    </cfRule>
  </conditionalFormatting>
  <conditionalFormatting sqref="J24">
    <cfRule type="expression" dxfId="50" priority="1">
      <formula>$J$24&lt;&gt;""</formula>
    </cfRule>
  </conditionalFormatting>
  <dataValidations count="2">
    <dataValidation type="list" imeMode="disabled" allowBlank="1" showInputMessage="1" showErrorMessage="1" sqref="F8:F23" xr:uid="{CF9D73BC-5E81-4FAE-947B-85643BB3CB1C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8D8BC153-E26D-4B23-9D40-E4F4B750F7A9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B694-422F-4184-B560-6A23508C13CF}">
  <sheetPr codeName="Sheet6">
    <tabColor rgb="FFFFE1E1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/>
      </c>
      <c r="G4" s="14"/>
      <c r="H4" s="24" t="s">
        <v>16</v>
      </c>
      <c r="I4" s="1"/>
      <c r="J4" s="1"/>
      <c r="K4" s="1"/>
      <c r="L4" s="1"/>
      <c r="N4" s="51" t="str" cm="1">
        <f t="array" aca="1" ref="N4" ca="1">MID(CELL("filename",A1),FIND("]",CELL("filename",A1))+1,10)</f>
        <v>G1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VLOOKUP($N$4,申込書!G22:I31,2,FALSE)</f>
        <v/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56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ARVjjpgQKT9Kt9t/Nsd7cRatpEpL35ttf7aBDIlkuZBj4gV4hWBSLp8nV458i1v3KXyKp/ZQtFK7UjIlSe3TQQ==" saltValue="RcY3H0/smjg1b2fuJ6A4Ew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49" priority="2" stopIfTrue="1">
      <formula>$H$4="男子"</formula>
    </cfRule>
    <cfRule type="expression" dxfId="48" priority="3" stopIfTrue="1">
      <formula>$H$4="女子"</formula>
    </cfRule>
  </conditionalFormatting>
  <conditionalFormatting sqref="J8:J23">
    <cfRule type="expression" dxfId="47" priority="4" stopIfTrue="1">
      <formula>$J8="OK"</formula>
    </cfRule>
    <cfRule type="expression" dxfId="46" priority="5" stopIfTrue="1">
      <formula>AND($J8&lt;&gt;"",$J8&lt;&gt;"OK")</formula>
    </cfRule>
  </conditionalFormatting>
  <conditionalFormatting sqref="J24">
    <cfRule type="expression" dxfId="45" priority="1">
      <formula>$J$24&lt;&gt;""</formula>
    </cfRule>
  </conditionalFormatting>
  <dataValidations count="2">
    <dataValidation type="list" errorStyle="warning" allowBlank="1" showInputMessage="1" showErrorMessage="1" error="「男子」「女子」のどちらかを入れてください！" sqref="H4" xr:uid="{4AD4405C-DE92-49BF-9C41-5C330F4EC37D}">
      <formula1>"男子,女子"</formula1>
    </dataValidation>
    <dataValidation type="list" imeMode="disabled" allowBlank="1" showInputMessage="1" showErrorMessage="1" sqref="F8:F23" xr:uid="{6E67AE92-EBCB-4681-9069-964C79A99FE6}">
      <formula1>"6,5,4,3,2,1,未就学"</formula1>
    </dataValidation>
  </dataValidations>
  <pageMargins left="0.7" right="0.7" top="0.75" bottom="0.75" header="0.3" footer="0.3"/>
  <pageSetup paperSize="9" scale="9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4CEA-BB60-4FCD-B9F7-BA61AA595605}">
  <sheetPr>
    <tabColor rgb="FFFFE1E1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B</v>
      </c>
      <c r="G4" s="14"/>
      <c r="H4" s="24" t="s">
        <v>16</v>
      </c>
      <c r="I4" s="1"/>
      <c r="J4" s="1"/>
      <c r="K4" s="1"/>
      <c r="L4" s="1"/>
      <c r="N4" s="51" t="str" cm="1">
        <f t="array" aca="1" ref="N4" ca="1">MID(CELL("filename",A1),FIND("]",CELL("filename",A1))+1,10)</f>
        <v>G2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VLOOKUP($N$4,申込書!G22:I31,2,FALSE)</f>
        <v>B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56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mIAvsAEA9w1wyOOMUxtMIxE+ZvjSNJLD1XZWf3RAT84/T8P1AJtb57BbT0jVelfAuBNVY1KsKeAmHe2ztXNapA==" saltValue="pJEtmIMj9EVNRKODeYnRdg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44" priority="2" stopIfTrue="1">
      <formula>$H$4="男子"</formula>
    </cfRule>
    <cfRule type="expression" dxfId="43" priority="3" stopIfTrue="1">
      <formula>$H$4="女子"</formula>
    </cfRule>
  </conditionalFormatting>
  <conditionalFormatting sqref="J8:J23">
    <cfRule type="expression" dxfId="42" priority="4" stopIfTrue="1">
      <formula>$J8="OK"</formula>
    </cfRule>
    <cfRule type="expression" dxfId="41" priority="5" stopIfTrue="1">
      <formula>AND($J8&lt;&gt;"",$J8&lt;&gt;"OK")</formula>
    </cfRule>
  </conditionalFormatting>
  <conditionalFormatting sqref="J24">
    <cfRule type="expression" dxfId="40" priority="1">
      <formula>$J$24&lt;&gt;""</formula>
    </cfRule>
  </conditionalFormatting>
  <dataValidations count="2">
    <dataValidation type="list" imeMode="disabled" allowBlank="1" showInputMessage="1" showErrorMessage="1" sqref="F8:F23" xr:uid="{CE3B23A4-8DF0-48A0-BA1F-466525171C50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6E72812C-DF68-41DF-B698-D75B91A5024B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2F03-18BC-4914-8691-34379BCAEAC8}">
  <sheetPr>
    <tabColor rgb="FFFFE1E1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C</v>
      </c>
      <c r="G4" s="14"/>
      <c r="H4" s="24" t="s">
        <v>16</v>
      </c>
      <c r="I4" s="1"/>
      <c r="J4" s="1"/>
      <c r="K4" s="1"/>
      <c r="L4" s="1"/>
      <c r="N4" s="51" t="str" cm="1">
        <f t="array" aca="1" ref="N4" ca="1">MID(CELL("filename",A1),FIND("]",CELL("filename",A1))+1,10)</f>
        <v>G3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VLOOKUP($N$4,申込書!G22:I31,2,FALSE)</f>
        <v>C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56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hZ4w2EAXEjY2xFezLH1K5ydRvxQbWCfTV68Puh5Lmv+hfbT6lDf2e9wemuDhPTB8GqeNE6SxTMRgKjw9HrpqJA==" saltValue="wQzg9kfM3Xv1jzCV/NX4dQ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39" priority="2" stopIfTrue="1">
      <formula>$H$4="男子"</formula>
    </cfRule>
    <cfRule type="expression" dxfId="38" priority="3" stopIfTrue="1">
      <formula>$H$4="女子"</formula>
    </cfRule>
  </conditionalFormatting>
  <conditionalFormatting sqref="J8:J23">
    <cfRule type="expression" dxfId="37" priority="4" stopIfTrue="1">
      <formula>$J8="OK"</formula>
    </cfRule>
    <cfRule type="expression" dxfId="36" priority="5" stopIfTrue="1">
      <formula>AND($J8&lt;&gt;"",$J8&lt;&gt;"OK")</formula>
    </cfRule>
  </conditionalFormatting>
  <conditionalFormatting sqref="J24">
    <cfRule type="expression" dxfId="35" priority="1">
      <formula>$J$24&lt;&gt;""</formula>
    </cfRule>
  </conditionalFormatting>
  <dataValidations count="2">
    <dataValidation type="list" errorStyle="warning" allowBlank="1" showInputMessage="1" showErrorMessage="1" error="「男子」「女子」のどちらかを入れてください！" sqref="H4" xr:uid="{98A5FD6A-FF1C-4CF0-9F53-5C359B724795}">
      <formula1>"男子,女子"</formula1>
    </dataValidation>
    <dataValidation type="list" imeMode="disabled" allowBlank="1" showInputMessage="1" showErrorMessage="1" sqref="F8:F23" xr:uid="{8A29EE62-7BE9-497F-AC9F-82690DB5A847}">
      <formula1>"6,5,4,3,2,1,未就学"</formula1>
    </dataValidation>
  </dataValidations>
  <pageMargins left="0.7" right="0.7" top="0.75" bottom="0.75" header="0.3" footer="0.3"/>
  <pageSetup paperSize="9" scale="9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1684-9398-4BA8-8187-8B980082EA32}">
  <sheetPr>
    <tabColor rgb="FFFFE1E1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D</v>
      </c>
      <c r="G4" s="14"/>
      <c r="H4" s="24" t="s">
        <v>16</v>
      </c>
      <c r="I4" s="1"/>
      <c r="J4" s="1"/>
      <c r="K4" s="1"/>
      <c r="L4" s="1"/>
      <c r="N4" s="51" t="str" cm="1">
        <f t="array" aca="1" ref="N4" ca="1">MID(CELL("filename",A1),FIND("]",CELL("filename",A1))+1,10)</f>
        <v>G4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VLOOKUP($N$4,申込書!G22:I31,2,FALSE)</f>
        <v>D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56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NXN9++wX5l+3VUkcNURKSXON3vKshWrvXCbBKeBW8IlwORugM7bWv7AUbw7zoMD7P6FWX04MYQ7Qux3EdX+Yqg==" saltValue="NA8YrYktt22rK/Nt3iHwqw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34" priority="2" stopIfTrue="1">
      <formula>$H$4="男子"</formula>
    </cfRule>
    <cfRule type="expression" dxfId="33" priority="3" stopIfTrue="1">
      <formula>$H$4="女子"</formula>
    </cfRule>
  </conditionalFormatting>
  <conditionalFormatting sqref="J8:J23">
    <cfRule type="expression" dxfId="32" priority="4" stopIfTrue="1">
      <formula>$J8="OK"</formula>
    </cfRule>
    <cfRule type="expression" dxfId="31" priority="5" stopIfTrue="1">
      <formula>AND($J8&lt;&gt;"",$J8&lt;&gt;"OK")</formula>
    </cfRule>
  </conditionalFormatting>
  <conditionalFormatting sqref="J24">
    <cfRule type="expression" dxfId="30" priority="1">
      <formula>$J$24&lt;&gt;""</formula>
    </cfRule>
  </conditionalFormatting>
  <dataValidations count="2">
    <dataValidation type="list" errorStyle="warning" allowBlank="1" showInputMessage="1" showErrorMessage="1" error="「男子」「女子」のどちらかを入れてください！" sqref="H4" xr:uid="{B30FC986-A949-48DF-84C2-9C6A00937D49}">
      <formula1>"男子,女子"</formula1>
    </dataValidation>
    <dataValidation type="list" imeMode="disabled" allowBlank="1" showInputMessage="1" showErrorMessage="1" sqref="F8:F23" xr:uid="{A9349A31-D009-4569-B948-C2E3B69FD928}">
      <formula1>"6,5,4,3,2,1,未就学"</formula1>
    </dataValidation>
  </dataValidations>
  <pageMargins left="0.7" right="0.7" top="0.75" bottom="0.75" header="0.3" footer="0.3"/>
  <pageSetup paperSize="9" scale="9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2D89-4AF8-4F98-B195-D579B41D910E}">
  <sheetPr>
    <tabColor rgb="FFFFE1E1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E</v>
      </c>
      <c r="G4" s="14"/>
      <c r="H4" s="24" t="s">
        <v>16</v>
      </c>
      <c r="I4" s="1"/>
      <c r="J4" s="1"/>
      <c r="K4" s="1"/>
      <c r="L4" s="1"/>
      <c r="N4" s="51" t="str" cm="1">
        <f t="array" aca="1" ref="N4" ca="1">MID(CELL("filename",A1),FIND("]",CELL("filename",A1))+1,10)</f>
        <v>G5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VLOOKUP($N$4,申込書!G22:I31,2,FALSE)</f>
        <v>E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56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fweHELIAgIpNhNUZ9REcQ3OT527KRlIZCHGhQJjWXz8CSsP9BvOcRzh7TZJ3/dVLyIt5KAON5ur2fsgv9bOYkQ==" saltValue="2K2i2355GtrCyYj696JG7w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29" priority="2" stopIfTrue="1">
      <formula>$H$4="男子"</formula>
    </cfRule>
    <cfRule type="expression" dxfId="28" priority="3" stopIfTrue="1">
      <formula>$H$4="女子"</formula>
    </cfRule>
  </conditionalFormatting>
  <conditionalFormatting sqref="J8:J23">
    <cfRule type="expression" dxfId="27" priority="4" stopIfTrue="1">
      <formula>$J8="OK"</formula>
    </cfRule>
    <cfRule type="expression" dxfId="26" priority="5" stopIfTrue="1">
      <formula>AND($J8&lt;&gt;"",$J8&lt;&gt;"OK")</formula>
    </cfRule>
  </conditionalFormatting>
  <conditionalFormatting sqref="J24">
    <cfRule type="expression" dxfId="25" priority="1">
      <formula>$J$24&lt;&gt;""</formula>
    </cfRule>
  </conditionalFormatting>
  <dataValidations count="2">
    <dataValidation type="list" imeMode="disabled" allowBlank="1" showInputMessage="1" showErrorMessage="1" sqref="F8:F23" xr:uid="{1533606D-0723-4DC2-B91A-82D96FA175F8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9DED448F-3295-4686-BA3E-81EA05E24F98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A8752-69BE-465B-88A5-F68D9C2BAB7C}">
  <sheetPr>
    <tabColor rgb="FFFFE1E1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F</v>
      </c>
      <c r="G4" s="14"/>
      <c r="H4" s="24" t="s">
        <v>16</v>
      </c>
      <c r="I4" s="1"/>
      <c r="J4" s="1"/>
      <c r="K4" s="1"/>
      <c r="L4" s="1"/>
      <c r="N4" s="51" t="str" cm="1">
        <f t="array" aca="1" ref="N4" ca="1">MID(CELL("filename",A1),FIND("]",CELL("filename",A1))+1,10)</f>
        <v>G6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VLOOKUP($N$4,申込書!G22:I31,2,FALSE)</f>
        <v>F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56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+AHFAAbKSSjU8KUswZOMPKpS4Q/t+7eDNfF0J1g3bpnQvY/fqnxDR9k8OHoniJ9xKMahLs93Ox4pYKBoBpcDcQ==" saltValue="Vrpyzc9N0RvKiEnZYZ9VNA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24" priority="2" stopIfTrue="1">
      <formula>$H$4="男子"</formula>
    </cfRule>
    <cfRule type="expression" dxfId="23" priority="3" stopIfTrue="1">
      <formula>$H$4="女子"</formula>
    </cfRule>
  </conditionalFormatting>
  <conditionalFormatting sqref="J8:J23">
    <cfRule type="expression" dxfId="22" priority="4" stopIfTrue="1">
      <formula>$J8="OK"</formula>
    </cfRule>
    <cfRule type="expression" dxfId="21" priority="5" stopIfTrue="1">
      <formula>AND($J8&lt;&gt;"",$J8&lt;&gt;"OK")</formula>
    </cfRule>
  </conditionalFormatting>
  <conditionalFormatting sqref="J24">
    <cfRule type="expression" dxfId="20" priority="1">
      <formula>$J$24&lt;&gt;""</formula>
    </cfRule>
  </conditionalFormatting>
  <dataValidations count="2">
    <dataValidation type="list" errorStyle="warning" allowBlank="1" showInputMessage="1" showErrorMessage="1" error="「男子」「女子」のどちらかを入れてください！" sqref="H4" xr:uid="{C3F03D50-E660-4D45-A6E4-E745CCE2C005}">
      <formula1>"男子,女子"</formula1>
    </dataValidation>
    <dataValidation type="list" imeMode="disabled" allowBlank="1" showInputMessage="1" showErrorMessage="1" sqref="F8:F23" xr:uid="{97FE7FFE-04DE-4FA5-AB08-2E4BCDF23D76}">
      <formula1>"6,5,4,3,2,1,未就学"</formula1>
    </dataValidation>
  </dataValidations>
  <pageMargins left="0.7" right="0.7" top="0.75" bottom="0.75" header="0.3" footer="0.3"/>
  <pageSetup paperSize="9" scale="9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4C21-265A-420F-BAF5-8D1E1CFF35CF}">
  <sheetPr>
    <tabColor rgb="FFFFE1E1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G</v>
      </c>
      <c r="G4" s="14"/>
      <c r="H4" s="24" t="s">
        <v>16</v>
      </c>
      <c r="I4" s="1"/>
      <c r="J4" s="1"/>
      <c r="K4" s="1"/>
      <c r="L4" s="1"/>
      <c r="N4" s="51" t="str" cm="1">
        <f t="array" aca="1" ref="N4" ca="1">MID(CELL("filename",A1),FIND("]",CELL("filename",A1))+1,10)</f>
        <v>G7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VLOOKUP($N$4,申込書!G22:I31,2,FALSE)</f>
        <v>G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56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rtsyA18KiUElZgu4Nvg+2wb+R9xncVQ4hW8cNjk9kVo/GOzA6Nb6IOPINvPXH9hnSGnhMyBzOkwiBo6bFpLEHw==" saltValue="2RDyymnGO2EtwQBNSZt7pA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19" priority="2" stopIfTrue="1">
      <formula>$H$4="男子"</formula>
    </cfRule>
    <cfRule type="expression" dxfId="18" priority="3" stopIfTrue="1">
      <formula>$H$4="女子"</formula>
    </cfRule>
  </conditionalFormatting>
  <conditionalFormatting sqref="J8:J23">
    <cfRule type="expression" dxfId="17" priority="4" stopIfTrue="1">
      <formula>$J8="OK"</formula>
    </cfRule>
    <cfRule type="expression" dxfId="16" priority="5" stopIfTrue="1">
      <formula>AND($J8&lt;&gt;"",$J8&lt;&gt;"OK")</formula>
    </cfRule>
  </conditionalFormatting>
  <conditionalFormatting sqref="J24">
    <cfRule type="expression" dxfId="15" priority="1">
      <formula>$J$24&lt;&gt;""</formula>
    </cfRule>
  </conditionalFormatting>
  <dataValidations count="2">
    <dataValidation type="list" errorStyle="warning" allowBlank="1" showInputMessage="1" showErrorMessage="1" error="「男子」「女子」のどちらかを入れてください！" sqref="H4" xr:uid="{FBF788AA-106E-4393-B88E-732245AB21E6}">
      <formula1>"男子,女子"</formula1>
    </dataValidation>
    <dataValidation type="list" imeMode="disabled" allowBlank="1" showInputMessage="1" showErrorMessage="1" sqref="F8:F23" xr:uid="{7A5335BE-57AE-4EC5-AF1C-D02D99B95D7F}">
      <formula1>"6,5,4,3,2,1,未就学"</formula1>
    </dataValidation>
  </dataValidations>
  <pageMargins left="0.7" right="0.7" top="0.75" bottom="0.75" header="0.3" footer="0.3"/>
  <pageSetup paperSize="9" scale="9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E5BFE-E173-440D-B77C-C752461DFF71}">
  <sheetPr>
    <tabColor rgb="FFFFE1E1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H</v>
      </c>
      <c r="G4" s="14"/>
      <c r="H4" s="24" t="s">
        <v>16</v>
      </c>
      <c r="I4" s="1"/>
      <c r="J4" s="1"/>
      <c r="K4" s="1"/>
      <c r="L4" s="1"/>
      <c r="N4" s="51" t="str" cm="1">
        <f t="array" aca="1" ref="N4" ca="1">MID(CELL("filename",A1),FIND("]",CELL("filename",A1))+1,10)</f>
        <v>G8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VLOOKUP($N$4,申込書!G22:I31,2,FALSE)</f>
        <v>H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56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hGAJzrPhTjq7pezB+oaafv5/r0SRO2QOKQ3dvBF/ds2QYFRcD7tRW1hNOjWJpJVLYNT0F9s7cDGMwV6Gtmq2kw==" saltValue="smH+ztLi7Jp+4ethVSCH3g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14" priority="2" stopIfTrue="1">
      <formula>$H$4="男子"</formula>
    </cfRule>
    <cfRule type="expression" dxfId="13" priority="3" stopIfTrue="1">
      <formula>$H$4="女子"</formula>
    </cfRule>
  </conditionalFormatting>
  <conditionalFormatting sqref="J8:J23">
    <cfRule type="expression" dxfId="12" priority="4" stopIfTrue="1">
      <formula>$J8="OK"</formula>
    </cfRule>
    <cfRule type="expression" dxfId="11" priority="5" stopIfTrue="1">
      <formula>AND($J8&lt;&gt;"",$J8&lt;&gt;"OK")</formula>
    </cfRule>
  </conditionalFormatting>
  <conditionalFormatting sqref="J24">
    <cfRule type="expression" dxfId="10" priority="1">
      <formula>$J$24&lt;&gt;""</formula>
    </cfRule>
  </conditionalFormatting>
  <dataValidations count="2">
    <dataValidation type="list" imeMode="disabled" allowBlank="1" showInputMessage="1" showErrorMessage="1" sqref="F8:F23" xr:uid="{5C0032BD-A504-4880-9339-2370783F0460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8511262F-768B-4674-A640-DE88662813C4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ECFF"/>
  </sheetPr>
  <dimension ref="A1:V26"/>
  <sheetViews>
    <sheetView zoomScaleNormal="100" workbookViewId="0">
      <selection activeCell="G12" sqref="G12:I13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/>
      </c>
      <c r="G4" s="14"/>
      <c r="H4" s="24" t="s">
        <v>12</v>
      </c>
      <c r="I4" s="1"/>
      <c r="J4" s="1"/>
      <c r="K4" s="1"/>
      <c r="L4" s="1"/>
      <c r="N4" s="51" t="str" cm="1">
        <f t="array" aca="1" ref="N4" ca="1">MID(CELL("filename",A1),FIND("]",CELL("filename",A1))+1,10)</f>
        <v>B1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VLOOKUP($N$4,申込書!C22:E32,2,FALSE)</f>
        <v/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55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Hf2yu058Y4I1BvrINaDeITKzdzU4CAmwgqD9Z7K+EjRonZmOhR7gXg/1VuPDbtS2HmA6WUj8XpwfLm6hW+rVzA==" saltValue="FDcWwYhKCoyaOcacGfHMzg==" spinCount="100000" sheet="1" selectLockedCells="1"/>
  <mergeCells count="48">
    <mergeCell ref="B25:K25"/>
    <mergeCell ref="C7:E7"/>
    <mergeCell ref="G7:I7"/>
    <mergeCell ref="B4:C4"/>
    <mergeCell ref="D4:E4"/>
    <mergeCell ref="B6:J6"/>
    <mergeCell ref="J14:J15"/>
    <mergeCell ref="C15:E15"/>
    <mergeCell ref="C12:E12"/>
    <mergeCell ref="F12:F13"/>
    <mergeCell ref="G12:I13"/>
    <mergeCell ref="J12:J13"/>
    <mergeCell ref="C13:E13"/>
    <mergeCell ref="C14:E14"/>
    <mergeCell ref="F14:F15"/>
    <mergeCell ref="G14:I15"/>
    <mergeCell ref="B2:J2"/>
    <mergeCell ref="J10:J11"/>
    <mergeCell ref="C11:E11"/>
    <mergeCell ref="C8:E8"/>
    <mergeCell ref="F8:F9"/>
    <mergeCell ref="G8:I9"/>
    <mergeCell ref="J8:J9"/>
    <mergeCell ref="C9:E9"/>
    <mergeCell ref="C10:E10"/>
    <mergeCell ref="F10:F11"/>
    <mergeCell ref="G10:I11"/>
    <mergeCell ref="F5:K5"/>
    <mergeCell ref="J18:J19"/>
    <mergeCell ref="C19:E19"/>
    <mergeCell ref="C16:E16"/>
    <mergeCell ref="F16:F17"/>
    <mergeCell ref="G16:I17"/>
    <mergeCell ref="J16:J17"/>
    <mergeCell ref="C17:E17"/>
    <mergeCell ref="C18:E18"/>
    <mergeCell ref="F18:F19"/>
    <mergeCell ref="G18:I19"/>
    <mergeCell ref="J22:J23"/>
    <mergeCell ref="C23:E23"/>
    <mergeCell ref="C20:E20"/>
    <mergeCell ref="F20:F21"/>
    <mergeCell ref="G20:I21"/>
    <mergeCell ref="J20:J21"/>
    <mergeCell ref="C21:E21"/>
    <mergeCell ref="C22:E22"/>
    <mergeCell ref="F22:F23"/>
    <mergeCell ref="G22:I23"/>
  </mergeCells>
  <phoneticPr fontId="1"/>
  <conditionalFormatting sqref="H4 C8:I23">
    <cfRule type="expression" dxfId="99" priority="4" stopIfTrue="1">
      <formula>$H$4="男子"</formula>
    </cfRule>
    <cfRule type="expression" dxfId="98" priority="5" stopIfTrue="1">
      <formula>$H$4="女子"</formula>
    </cfRule>
  </conditionalFormatting>
  <conditionalFormatting sqref="J8:J23">
    <cfRule type="expression" dxfId="97" priority="6" stopIfTrue="1">
      <formula>$J8="OK"</formula>
    </cfRule>
    <cfRule type="expression" dxfId="96" priority="7" stopIfTrue="1">
      <formula>AND($J8&lt;&gt;"",$J8&lt;&gt;"OK")</formula>
    </cfRule>
  </conditionalFormatting>
  <conditionalFormatting sqref="J24">
    <cfRule type="expression" dxfId="95" priority="1">
      <formula>$J$24&lt;&gt;""</formula>
    </cfRule>
  </conditionalFormatting>
  <dataValidations count="2">
    <dataValidation type="list" errorStyle="warning" allowBlank="1" showInputMessage="1" showErrorMessage="1" error="「男子」「女子」のどちらかを入れてください！" sqref="H4" xr:uid="{00000000-0002-0000-0100-000001000000}">
      <formula1>"男子,女子"</formula1>
    </dataValidation>
    <dataValidation type="list" imeMode="disabled" allowBlank="1" showInputMessage="1" showErrorMessage="1" sqref="F8:F23" xr:uid="{00000000-0002-0000-0100-000002000000}">
      <formula1>"6,5,4,3,2,1,未就学"</formula1>
    </dataValidation>
  </dataValidations>
  <pageMargins left="0.7" right="0.7" top="0.75" bottom="0.75" header="0.3" footer="0.3"/>
  <pageSetup paperSize="9" scale="9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3BFF-8949-4598-88B7-C96000BB7526}">
  <sheetPr>
    <tabColor rgb="FFFFE1E1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I</v>
      </c>
      <c r="G4" s="14"/>
      <c r="H4" s="24" t="s">
        <v>16</v>
      </c>
      <c r="I4" s="1"/>
      <c r="J4" s="1"/>
      <c r="K4" s="1"/>
      <c r="L4" s="1"/>
      <c r="N4" s="51" t="str" cm="1">
        <f t="array" aca="1" ref="N4" ca="1">MID(CELL("filename",A1),FIND("]",CELL("filename",A1))+1,10)</f>
        <v>G9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VLOOKUP($N$4,申込書!G22:I31,2,FALSE)</f>
        <v>I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56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4POuSp/QTLOXnnkRmiwj+qJgpKyn80P1GshtJHrJHMkp1fuBAWDEkZ2YyepeK4RAiMVdA9Jy4R3uIiVf7eizvQ==" saltValue="Xvr7nJCAjDNA2Ax3uMNMIg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9" priority="2" stopIfTrue="1">
      <formula>$H$4="男子"</formula>
    </cfRule>
    <cfRule type="expression" dxfId="8" priority="3" stopIfTrue="1">
      <formula>$H$4="女子"</formula>
    </cfRule>
  </conditionalFormatting>
  <conditionalFormatting sqref="J8:J23">
    <cfRule type="expression" dxfId="7" priority="4" stopIfTrue="1">
      <formula>$J8="OK"</formula>
    </cfRule>
    <cfRule type="expression" dxfId="6" priority="5" stopIfTrue="1">
      <formula>AND($J8&lt;&gt;"",$J8&lt;&gt;"OK")</formula>
    </cfRule>
  </conditionalFormatting>
  <conditionalFormatting sqref="J24">
    <cfRule type="expression" dxfId="5" priority="1">
      <formula>$J$24&lt;&gt;""</formula>
    </cfRule>
  </conditionalFormatting>
  <dataValidations count="2">
    <dataValidation type="list" errorStyle="warning" allowBlank="1" showInputMessage="1" showErrorMessage="1" error="「男子」「女子」のどちらかを入れてください！" sqref="H4" xr:uid="{4B7DAE33-1659-4939-A9BA-ACCDD904B506}">
      <formula1>"男子,女子"</formula1>
    </dataValidation>
    <dataValidation type="list" imeMode="disabled" allowBlank="1" showInputMessage="1" showErrorMessage="1" sqref="F8:F23" xr:uid="{8185EF71-23A5-4B3F-9233-E1EE22B27D27}">
      <formula1>"6,5,4,3,2,1,未就学"</formula1>
    </dataValidation>
  </dataValidations>
  <pageMargins left="0.7" right="0.7" top="0.75" bottom="0.75" header="0.3" footer="0.3"/>
  <pageSetup paperSize="9" scale="9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1E0A-A14A-4300-8F22-FB55F198BA5F}">
  <sheetPr>
    <tabColor rgb="FFFFE1E1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J</v>
      </c>
      <c r="G4" s="14"/>
      <c r="H4" s="24" t="s">
        <v>16</v>
      </c>
      <c r="I4" s="1"/>
      <c r="J4" s="1"/>
      <c r="K4" s="1"/>
      <c r="L4" s="1"/>
      <c r="N4" s="51" t="str" cm="1">
        <f t="array" aca="1" ref="N4" ca="1">MID(CELL("filename",A1),FIND("]",CELL("filename",A1))+1,10)</f>
        <v>G10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VLOOKUP($N$4,申込書!G22:I31,2,FALSE)</f>
        <v>J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56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68DxrDXrQyyJ0SJ4hocio8PYxOykmcEQpjcZtz/wrpbuTEoIdqa4PCxKNVhaYes9Q+1KJNJcdchhJmeyTgKKGA==" saltValue="9HHG/NJK82HEsVHHB04eOA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4" priority="2" stopIfTrue="1">
      <formula>$H$4="男子"</formula>
    </cfRule>
    <cfRule type="expression" dxfId="3" priority="3" stopIfTrue="1">
      <formula>$H$4="女子"</formula>
    </cfRule>
  </conditionalFormatting>
  <conditionalFormatting sqref="J8:J23">
    <cfRule type="expression" dxfId="2" priority="4" stopIfTrue="1">
      <formula>$J8="OK"</formula>
    </cfRule>
    <cfRule type="expression" dxfId="1" priority="5" stopIfTrue="1">
      <formula>AND($J8&lt;&gt;"",$J8&lt;&gt;"OK")</formula>
    </cfRule>
  </conditionalFormatting>
  <conditionalFormatting sqref="J24">
    <cfRule type="expression" dxfId="0" priority="1">
      <formula>$J$24&lt;&gt;""</formula>
    </cfRule>
  </conditionalFormatting>
  <dataValidations count="2">
    <dataValidation type="list" imeMode="disabled" allowBlank="1" showInputMessage="1" showErrorMessage="1" sqref="F8:F23" xr:uid="{61DEB76E-1617-44E2-9EE5-F04EDB1AB40F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7501BAB2-8F55-422B-99D6-FA220DD68D60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D149-815F-40ED-9E03-30EB7AE4C7E1}">
  <sheetPr>
    <tabColor rgb="FFCCECFF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B</v>
      </c>
      <c r="G4" s="14"/>
      <c r="H4" s="24" t="s">
        <v>12</v>
      </c>
      <c r="I4" s="1"/>
      <c r="J4" s="1"/>
      <c r="K4" s="1"/>
      <c r="L4" s="1"/>
      <c r="N4" s="51" t="str" cm="1">
        <f t="array" aca="1" ref="N4" ca="1">MID(CELL("filename",A1),FIND("]",CELL("filename",A1))+1,10)</f>
        <v>B2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VLOOKUP($N$4,申込書!C22:E32,2,FALSE)</f>
        <v>B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55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kIXkttmwnfYLWoHrySgIImcXDtMyGB2GFIua+TTpNN7HJTqgDqGwjW0bgWru8lIvB4/QsN4/KCL5dt52SrZQmA==" saltValue="PmuEpVqTiXu3bma5fg6hGg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94" priority="2" stopIfTrue="1">
      <formula>$H$4="男子"</formula>
    </cfRule>
    <cfRule type="expression" dxfId="93" priority="3" stopIfTrue="1">
      <formula>$H$4="女子"</formula>
    </cfRule>
  </conditionalFormatting>
  <conditionalFormatting sqref="J8:J23">
    <cfRule type="expression" dxfId="92" priority="4" stopIfTrue="1">
      <formula>$J8="OK"</formula>
    </cfRule>
    <cfRule type="expression" dxfId="91" priority="5" stopIfTrue="1">
      <formula>AND($J8&lt;&gt;"",$J8&lt;&gt;"OK")</formula>
    </cfRule>
  </conditionalFormatting>
  <conditionalFormatting sqref="J24">
    <cfRule type="expression" dxfId="90" priority="1">
      <formula>$J$24&lt;&gt;""</formula>
    </cfRule>
  </conditionalFormatting>
  <dataValidations count="2">
    <dataValidation type="list" imeMode="disabled" allowBlank="1" showInputMessage="1" showErrorMessage="1" sqref="F8:F23" xr:uid="{CF18903B-4BEA-40EE-88D2-74878207671C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999ACC65-28CD-499C-AAF4-B93B3A68419A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FD39-29CE-4AB6-9F3F-3BD5D028A83F}">
  <sheetPr>
    <tabColor rgb="FFCCECFF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C</v>
      </c>
      <c r="G4" s="14"/>
      <c r="H4" s="24" t="s">
        <v>12</v>
      </c>
      <c r="I4" s="1"/>
      <c r="J4" s="1"/>
      <c r="K4" s="1"/>
      <c r="L4" s="1"/>
      <c r="N4" s="51" t="str" cm="1">
        <f t="array" aca="1" ref="N4" ca="1">MID(CELL("filename",A1),FIND("]",CELL("filename",A1))+1,10)</f>
        <v>B3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VLOOKUP($N$4,申込書!C22:E32,2,FALSE)</f>
        <v>C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55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6jEV86sb5axpMCFSv0wxe05mA7/JNekgDgALSN9uNwpZcAn9yDRWzd/X6lMQs2NgFGX0ro5mM3KVJ44PXElFow==" saltValue="yHR8W2qqvFlRT2JHeyvJ+A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89" priority="2" stopIfTrue="1">
      <formula>$H$4="男子"</formula>
    </cfRule>
    <cfRule type="expression" dxfId="88" priority="3" stopIfTrue="1">
      <formula>$H$4="女子"</formula>
    </cfRule>
  </conditionalFormatting>
  <conditionalFormatting sqref="J8:J23">
    <cfRule type="expression" dxfId="87" priority="4" stopIfTrue="1">
      <formula>$J8="OK"</formula>
    </cfRule>
    <cfRule type="expression" dxfId="86" priority="5" stopIfTrue="1">
      <formula>AND($J8&lt;&gt;"",$J8&lt;&gt;"OK")</formula>
    </cfRule>
  </conditionalFormatting>
  <conditionalFormatting sqref="J24">
    <cfRule type="expression" dxfId="85" priority="1">
      <formula>$J$24&lt;&gt;""</formula>
    </cfRule>
  </conditionalFormatting>
  <dataValidations count="2">
    <dataValidation type="list" imeMode="disabled" allowBlank="1" showInputMessage="1" showErrorMessage="1" sqref="F8:F23" xr:uid="{E2ED4D4A-6B43-4DBB-8FBA-85F326C81A27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3980F98C-2660-4F3F-AA7F-3A83F9225A68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3788-34EE-4142-BB66-DE020E725705}">
  <sheetPr>
    <tabColor rgb="FFCCECFF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D</v>
      </c>
      <c r="G4" s="14"/>
      <c r="H4" s="24" t="s">
        <v>12</v>
      </c>
      <c r="I4" s="1"/>
      <c r="J4" s="1"/>
      <c r="K4" s="1"/>
      <c r="L4" s="1"/>
      <c r="N4" s="51" t="str" cm="1">
        <f t="array" aca="1" ref="N4" ca="1">MID(CELL("filename",A1),FIND("]",CELL("filename",A1))+1,10)</f>
        <v>B4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VLOOKUP($N$4,申込書!C22:E32,2,FALSE)</f>
        <v>D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55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46qDHH91qN4/WShKBz3m/hJ1Z03QWo21rlZH2c3NqPriVKS6XUDn58hDQlcIznO5MpRsV7mr9GZ6U/DZNs5+1Q==" saltValue="StHYIt6qyZNFzwPO9x5lBw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84" priority="2" stopIfTrue="1">
      <formula>$H$4="男子"</formula>
    </cfRule>
    <cfRule type="expression" dxfId="83" priority="3" stopIfTrue="1">
      <formula>$H$4="女子"</formula>
    </cfRule>
  </conditionalFormatting>
  <conditionalFormatting sqref="J8:J23">
    <cfRule type="expression" dxfId="82" priority="4" stopIfTrue="1">
      <formula>$J8="OK"</formula>
    </cfRule>
    <cfRule type="expression" dxfId="81" priority="5" stopIfTrue="1">
      <formula>AND($J8&lt;&gt;"",$J8&lt;&gt;"OK")</formula>
    </cfRule>
  </conditionalFormatting>
  <conditionalFormatting sqref="J24">
    <cfRule type="expression" dxfId="80" priority="1">
      <formula>$J$24&lt;&gt;""</formula>
    </cfRule>
  </conditionalFormatting>
  <dataValidations count="2">
    <dataValidation type="list" imeMode="disabled" allowBlank="1" showInputMessage="1" showErrorMessage="1" sqref="F8:F23" xr:uid="{9C7FB3E7-0224-42CD-9B17-BB9AC788560B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E79078D9-077D-4813-99E9-03074CEF4868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24B3-F47F-415A-84DC-8AC50E588A79}">
  <sheetPr>
    <tabColor rgb="FFCCECFF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E</v>
      </c>
      <c r="G4" s="14"/>
      <c r="H4" s="24" t="s">
        <v>12</v>
      </c>
      <c r="I4" s="1"/>
      <c r="J4" s="1"/>
      <c r="K4" s="1"/>
      <c r="L4" s="1"/>
      <c r="N4" s="51" t="str" cm="1">
        <f t="array" aca="1" ref="N4" ca="1">MID(CELL("filename",A1),FIND("]",CELL("filename",A1))+1,10)</f>
        <v>B5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VLOOKUP($N$4,申込書!C22:E32,2,FALSE)</f>
        <v>E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55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1LnkPSSIH77cJ3CwCiraI4hZ4uJSB2ylLeEhmXgp9fZbFHDCF8DO2LUGK5PFgMU0SnR2PA5kF1JRHss1McKczA==" saltValue="Vm9JkdIM9iSm2RKs6LFuEw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79" priority="2" stopIfTrue="1">
      <formula>$H$4="男子"</formula>
    </cfRule>
    <cfRule type="expression" dxfId="78" priority="3" stopIfTrue="1">
      <formula>$H$4="女子"</formula>
    </cfRule>
  </conditionalFormatting>
  <conditionalFormatting sqref="J8:J23">
    <cfRule type="expression" dxfId="77" priority="4" stopIfTrue="1">
      <formula>$J8="OK"</formula>
    </cfRule>
    <cfRule type="expression" dxfId="76" priority="5" stopIfTrue="1">
      <formula>AND($J8&lt;&gt;"",$J8&lt;&gt;"OK")</formula>
    </cfRule>
  </conditionalFormatting>
  <conditionalFormatting sqref="J24">
    <cfRule type="expression" dxfId="75" priority="1">
      <formula>$J$24&lt;&gt;""</formula>
    </cfRule>
  </conditionalFormatting>
  <dataValidations count="2">
    <dataValidation type="list" imeMode="disabled" allowBlank="1" showInputMessage="1" showErrorMessage="1" sqref="F8:F23" xr:uid="{9BECDE5A-8699-4F91-BD81-69C8DFC421B1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C65D9B9D-FA62-4A3A-92B3-49E3A27F40BC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3A670-E2A2-4E59-AFA2-4A0AB2CD0DF6}">
  <sheetPr>
    <tabColor rgb="FFCCECFF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F</v>
      </c>
      <c r="G4" s="14"/>
      <c r="H4" s="24" t="s">
        <v>12</v>
      </c>
      <c r="I4" s="1"/>
      <c r="J4" s="1"/>
      <c r="K4" s="1"/>
      <c r="L4" s="1"/>
      <c r="N4" s="51" t="str" cm="1">
        <f t="array" aca="1" ref="N4" ca="1">MID(CELL("filename",A1),FIND("]",CELL("filename",A1))+1,10)</f>
        <v>B6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VLOOKUP($N$4,申込書!C22:E32,2,FALSE)</f>
        <v>F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55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tn0whvEaeLpMpQN53VrqnFoUBgGKa4ofzIpKQ28SCNp/tQd6Rs2QTKkmE2j5LF5gMfauMwsn7Q1EoyoX7D5BuQ==" saltValue="8BRH/9ORl4QFu5CAF5Rt3g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74" priority="2" stopIfTrue="1">
      <formula>$H$4="男子"</formula>
    </cfRule>
    <cfRule type="expression" dxfId="73" priority="3" stopIfTrue="1">
      <formula>$H$4="女子"</formula>
    </cfRule>
  </conditionalFormatting>
  <conditionalFormatting sqref="J8:J23">
    <cfRule type="expression" dxfId="72" priority="4" stopIfTrue="1">
      <formula>$J8="OK"</formula>
    </cfRule>
    <cfRule type="expression" dxfId="71" priority="5" stopIfTrue="1">
      <formula>AND($J8&lt;&gt;"",$J8&lt;&gt;"OK")</formula>
    </cfRule>
  </conditionalFormatting>
  <conditionalFormatting sqref="J24">
    <cfRule type="expression" dxfId="70" priority="1">
      <formula>$J$24&lt;&gt;""</formula>
    </cfRule>
  </conditionalFormatting>
  <dataValidations count="2">
    <dataValidation type="list" imeMode="disabled" allowBlank="1" showInputMessage="1" showErrorMessage="1" sqref="F8:F23" xr:uid="{7D8E48DF-2AE5-46B5-90F1-82E82F2727F8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3ACE3F0D-B0A7-43FD-BC42-EA9480DD427F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C3EBB-BB56-40BE-BEEA-E8D149F4125E}">
  <sheetPr>
    <tabColor rgb="FFCCECFF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G</v>
      </c>
      <c r="G4" s="14"/>
      <c r="H4" s="24" t="s">
        <v>12</v>
      </c>
      <c r="I4" s="1"/>
      <c r="J4" s="1"/>
      <c r="K4" s="1"/>
      <c r="L4" s="1"/>
      <c r="N4" s="51" t="str" cm="1">
        <f t="array" aca="1" ref="N4" ca="1">MID(CELL("filename",A1),FIND("]",CELL("filename",A1))+1,10)</f>
        <v>B7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VLOOKUP($N$4,申込書!C22:E32,2,FALSE)</f>
        <v>G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55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SDlY5vDTxlhzJAM5LS/bYmZxXpL60C+ROq7doZ20rUNxj1I9lEQihPvwVyynXlbOKwAqY/d0FUyrkmGkK/FxNg==" saltValue="I7rpBChdwxEWBMkBL8sWxg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69" priority="2" stopIfTrue="1">
      <formula>$H$4="男子"</formula>
    </cfRule>
    <cfRule type="expression" dxfId="68" priority="3" stopIfTrue="1">
      <formula>$H$4="女子"</formula>
    </cfRule>
  </conditionalFormatting>
  <conditionalFormatting sqref="J8:J23">
    <cfRule type="expression" dxfId="67" priority="4" stopIfTrue="1">
      <formula>$J8="OK"</formula>
    </cfRule>
    <cfRule type="expression" dxfId="66" priority="5" stopIfTrue="1">
      <formula>AND($J8&lt;&gt;"",$J8&lt;&gt;"OK")</formula>
    </cfRule>
  </conditionalFormatting>
  <conditionalFormatting sqref="J24">
    <cfRule type="expression" dxfId="65" priority="1">
      <formula>$J$24&lt;&gt;""</formula>
    </cfRule>
  </conditionalFormatting>
  <dataValidations count="2">
    <dataValidation type="list" imeMode="disabled" allowBlank="1" showInputMessage="1" showErrorMessage="1" sqref="F8:F23" xr:uid="{1674683F-41F0-4ACD-A921-F35AD3DD2D2F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5E670693-530F-4D6E-8B72-D3E026ED430B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1DBF-DE79-481C-ACA1-CE89BF1FE6C8}">
  <sheetPr>
    <tabColor rgb="FFCCECFF"/>
  </sheetPr>
  <dimension ref="A1:V26"/>
  <sheetViews>
    <sheetView zoomScaleNormal="100" workbookViewId="0">
      <selection activeCell="C8" sqref="C8:E8"/>
    </sheetView>
  </sheetViews>
  <sheetFormatPr defaultRowHeight="13.5" x14ac:dyDescent="0.15"/>
  <cols>
    <col min="1" max="1" width="2.625" style="2" customWidth="1"/>
    <col min="2" max="2" width="8.625" style="2" customWidth="1"/>
    <col min="3" max="3" width="4.625" style="2" customWidth="1"/>
    <col min="4" max="4" width="16.625" style="2" customWidth="1"/>
    <col min="5" max="6" width="6.625" style="2" customWidth="1"/>
    <col min="7" max="7" width="4.625" style="2" customWidth="1"/>
    <col min="8" max="8" width="8.625" style="2" customWidth="1"/>
    <col min="9" max="9" width="6.625" style="2" customWidth="1"/>
    <col min="10" max="11" width="12.625" style="2" customWidth="1"/>
    <col min="12" max="12" width="2.625" style="2" customWidth="1"/>
    <col min="13" max="13" width="9" style="2"/>
    <col min="14" max="14" width="6.5" style="48" hidden="1" customWidth="1"/>
    <col min="15" max="15" width="8.375" style="48" hidden="1" customWidth="1"/>
    <col min="16" max="16" width="3.625" style="48" hidden="1" customWidth="1"/>
    <col min="17" max="19" width="9" style="48" hidden="1" customWidth="1"/>
    <col min="20" max="20" width="9" style="49" hidden="1" customWidth="1"/>
    <col min="21" max="21" width="9" style="48" hidden="1" customWidth="1"/>
    <col min="22" max="16384" width="9" style="2"/>
  </cols>
  <sheetData>
    <row r="1" spans="1:22" ht="14.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20.100000000000001" customHeight="1" x14ac:dyDescent="0.15">
      <c r="A2" s="1"/>
      <c r="B2" s="83" t="str">
        <f>申込書!$B$3 &amp; "　参加申込書"</f>
        <v>第３７回 医王山ＳＣ交歓小学生バドミントン大会　参加申込書</v>
      </c>
      <c r="C2" s="83"/>
      <c r="D2" s="83"/>
      <c r="E2" s="83"/>
      <c r="F2" s="83"/>
      <c r="G2" s="83"/>
      <c r="H2" s="83"/>
      <c r="I2" s="83"/>
      <c r="J2" s="83"/>
      <c r="K2" s="3"/>
      <c r="L2" s="1"/>
    </row>
    <row r="3" spans="1:22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56" t="s">
        <v>54</v>
      </c>
      <c r="P3" s="56" t="s">
        <v>54</v>
      </c>
      <c r="Q3" s="50" t="s">
        <v>53</v>
      </c>
      <c r="R3" s="56"/>
      <c r="S3" s="56"/>
      <c r="T3" s="57"/>
      <c r="U3" s="56"/>
    </row>
    <row r="4" spans="1:22" ht="24" customHeight="1" x14ac:dyDescent="0.15">
      <c r="A4" s="1"/>
      <c r="B4" s="92" t="s">
        <v>0</v>
      </c>
      <c r="C4" s="93"/>
      <c r="D4" s="94">
        <f>申込書!$C$7</f>
        <v>0</v>
      </c>
      <c r="E4" s="94"/>
      <c r="F4" s="58" t="str">
        <f ca="1">IF($N$5=0,"",$N$5)</f>
        <v>H</v>
      </c>
      <c r="G4" s="14"/>
      <c r="H4" s="24" t="s">
        <v>12</v>
      </c>
      <c r="I4" s="1"/>
      <c r="J4" s="1"/>
      <c r="K4" s="1"/>
      <c r="L4" s="1"/>
      <c r="N4" s="51" t="str" cm="1">
        <f t="array" aca="1" ref="N4" ca="1">MID(CELL("filename",A1),FIND("]",CELL("filename",A1))+1,10)</f>
        <v>B8</v>
      </c>
      <c r="O4" s="48" t="b">
        <f ca="1">COUNTIF($U$7:$U$24,"=FALSE")=0</f>
        <v>1</v>
      </c>
      <c r="P4" s="51">
        <f>COUNTA(C8:E23)</f>
        <v>0</v>
      </c>
    </row>
    <row r="5" spans="1:22" ht="24" customHeight="1" x14ac:dyDescent="0.15">
      <c r="A5" s="1"/>
      <c r="B5" s="4"/>
      <c r="C5" s="27"/>
      <c r="D5" s="28"/>
      <c r="E5" s="28"/>
      <c r="F5" s="84"/>
      <c r="G5" s="84"/>
      <c r="H5" s="84"/>
      <c r="I5" s="84"/>
      <c r="J5" s="84"/>
      <c r="K5" s="84"/>
      <c r="L5" s="1"/>
      <c r="N5" s="48" t="str">
        <f ca="1">VLOOKUP($N$4,申込書!C22:E32,2,FALSE)</f>
        <v>H</v>
      </c>
    </row>
    <row r="6" spans="1:22" ht="20.100000000000001" customHeight="1" x14ac:dyDescent="0.15">
      <c r="A6" s="1"/>
      <c r="B6" s="95" t="s">
        <v>2</v>
      </c>
      <c r="C6" s="95"/>
      <c r="D6" s="95"/>
      <c r="E6" s="95"/>
      <c r="F6" s="95"/>
      <c r="G6" s="95"/>
      <c r="H6" s="95"/>
      <c r="I6" s="95"/>
      <c r="J6" s="95"/>
      <c r="K6" s="42"/>
      <c r="L6" s="1"/>
    </row>
    <row r="7" spans="1:22" s="7" customFormat="1" ht="20.100000000000001" customHeight="1" x14ac:dyDescent="0.15">
      <c r="A7" s="5"/>
      <c r="B7" s="15"/>
      <c r="C7" s="86" t="s">
        <v>11</v>
      </c>
      <c r="D7" s="87"/>
      <c r="E7" s="88"/>
      <c r="F7" s="15" t="s">
        <v>13</v>
      </c>
      <c r="G7" s="89" t="s">
        <v>14</v>
      </c>
      <c r="H7" s="90"/>
      <c r="I7" s="91"/>
      <c r="J7" s="11" t="s">
        <v>9</v>
      </c>
      <c r="K7" s="43"/>
      <c r="L7" s="1"/>
      <c r="O7" s="48"/>
      <c r="P7" s="48"/>
      <c r="Q7" s="48"/>
      <c r="R7" s="48"/>
      <c r="S7" s="48"/>
      <c r="T7" s="48"/>
      <c r="U7" s="48"/>
      <c r="V7" s="49"/>
    </row>
    <row r="8" spans="1:22" s="7" customFormat="1" ht="14.1" customHeight="1" x14ac:dyDescent="0.15">
      <c r="A8" s="5"/>
      <c r="B8" s="16" t="s">
        <v>1</v>
      </c>
      <c r="C8" s="74"/>
      <c r="D8" s="75"/>
      <c r="E8" s="76"/>
      <c r="F8" s="77"/>
      <c r="G8" s="79"/>
      <c r="H8" s="80"/>
      <c r="I8" s="80"/>
      <c r="J8" s="69" t="str">
        <f>IF($N9,"",IF($P8&lt;&gt;0,$P8,IF($P9&lt;&gt;0,$P9,IF($R9&lt;&gt;0,$R9,IF($S9&lt;&gt;0,$S9,"OK")))))</f>
        <v/>
      </c>
      <c r="K8" s="44"/>
      <c r="L8" s="1"/>
      <c r="N8" s="52"/>
      <c r="O8" s="53">
        <f>IFERROR(FIND(" ",C8),0)+IFERROR(FIND("　",C8),0)</f>
        <v>0</v>
      </c>
      <c r="P8" s="53" t="str">
        <f>IF($O8=0,"NG:ふりがな",0)</f>
        <v>NG:ふりがな</v>
      </c>
      <c r="Q8" s="53"/>
      <c r="R8" s="53"/>
      <c r="S8" s="53"/>
      <c r="T8" s="48"/>
      <c r="U8" s="48"/>
      <c r="V8" s="49"/>
    </row>
    <row r="9" spans="1:22" ht="24" customHeight="1" x14ac:dyDescent="0.15">
      <c r="A9" s="1"/>
      <c r="B9" s="8">
        <v>1</v>
      </c>
      <c r="C9" s="71"/>
      <c r="D9" s="72"/>
      <c r="E9" s="73"/>
      <c r="F9" s="78"/>
      <c r="G9" s="81"/>
      <c r="H9" s="82"/>
      <c r="I9" s="82"/>
      <c r="J9" s="70"/>
      <c r="K9" s="44"/>
      <c r="L9" s="1"/>
      <c r="N9" s="54" t="b">
        <f>AND($C8="",$C9="")</f>
        <v>1</v>
      </c>
      <c r="O9" s="53">
        <f t="shared" ref="O9" si="0">IFERROR(FIND(" ",C9),0)+IFERROR(FIND("　",C9),0)</f>
        <v>0</v>
      </c>
      <c r="P9" s="53" t="str">
        <f>IF($O9=0,"NG:名前",0)</f>
        <v>NG:名前</v>
      </c>
      <c r="Q9" s="53">
        <f>IF(AND($F8&gt;=1,$F8&lt;=6),$F8,IF($F8="未就学",-1,0))</f>
        <v>0</v>
      </c>
      <c r="R9" s="53" t="str">
        <f>IF(OR($Q9=-1,AND($Q9&gt;=1,$Q9&lt;=6)),0,"NG:学年")</f>
        <v>NG:学年</v>
      </c>
      <c r="S9" s="53" t="str">
        <f>IF(($B9*2)&gt;$P$4,"NG:空欄",0)</f>
        <v>NG:空欄</v>
      </c>
      <c r="T9" s="48" t="b">
        <f>AND($N9=FALSE,$R9=0,$Q9&lt;6)</f>
        <v>0</v>
      </c>
      <c r="U9" s="48" t="b">
        <f>IF($N9,TRUE,($J8="OK"))</f>
        <v>1</v>
      </c>
      <c r="V9" s="49"/>
    </row>
    <row r="10" spans="1:22" s="7" customFormat="1" ht="14.1" customHeight="1" x14ac:dyDescent="0.15">
      <c r="A10" s="5"/>
      <c r="B10" s="16" t="s">
        <v>1</v>
      </c>
      <c r="C10" s="74"/>
      <c r="D10" s="75"/>
      <c r="E10" s="76"/>
      <c r="F10" s="77"/>
      <c r="G10" s="79"/>
      <c r="H10" s="80"/>
      <c r="I10" s="80"/>
      <c r="J10" s="69" t="str">
        <f>IF($N11,"",IF($P10&lt;&gt;0,$P10,IF($P11&lt;&gt;0,$P11,IF($R11&lt;&gt;0,$R11,IF($S11&lt;&gt;0,$S11,"OK")))))</f>
        <v/>
      </c>
      <c r="K10" s="44"/>
      <c r="L10" s="1"/>
      <c r="N10" s="52"/>
      <c r="O10" s="53">
        <f>IFERROR(FIND(" ",C10),0)+IFERROR(FIND("　",C10),0)</f>
        <v>0</v>
      </c>
      <c r="P10" s="53" t="str">
        <f>IF($O10=0,"NG:ふりがな",0)</f>
        <v>NG:ふりがな</v>
      </c>
      <c r="Q10" s="53"/>
      <c r="R10" s="53"/>
      <c r="S10" s="53"/>
      <c r="T10" s="48"/>
      <c r="U10" s="48"/>
      <c r="V10" s="49"/>
    </row>
    <row r="11" spans="1:22" ht="24" customHeight="1" x14ac:dyDescent="0.15">
      <c r="A11" s="1"/>
      <c r="B11" s="8">
        <v>2</v>
      </c>
      <c r="C11" s="71"/>
      <c r="D11" s="72"/>
      <c r="E11" s="73"/>
      <c r="F11" s="78"/>
      <c r="G11" s="81"/>
      <c r="H11" s="82"/>
      <c r="I11" s="82"/>
      <c r="J11" s="70"/>
      <c r="K11" s="44"/>
      <c r="L11" s="1"/>
      <c r="N11" s="54" t="b">
        <f>AND($C10="",$C11="")</f>
        <v>1</v>
      </c>
      <c r="O11" s="53">
        <f t="shared" ref="O11" si="1">IFERROR(FIND(" ",C11),0)+IFERROR(FIND("　",C11),0)</f>
        <v>0</v>
      </c>
      <c r="P11" s="53" t="str">
        <f>IF($O11=0,"NG:名前",0)</f>
        <v>NG:名前</v>
      </c>
      <c r="Q11" s="53">
        <f>IF(AND($F10&gt;=1,$F10&lt;=6),$F10,IF($F10="未就学",-1,0))</f>
        <v>0</v>
      </c>
      <c r="R11" s="53" t="str">
        <f>IF(OR($Q11=-1,AND($Q11&gt;=1,$Q11&lt;=6)),0,"NG:学年")</f>
        <v>NG:学年</v>
      </c>
      <c r="S11" s="53" t="str">
        <f>IF(($B11*2)&gt;$P$4,"NG:空欄",0)</f>
        <v>NG:空欄</v>
      </c>
      <c r="T11" s="48" t="b">
        <f>AND($N11=FALSE,$R11=0,$Q11&lt;6)</f>
        <v>0</v>
      </c>
      <c r="U11" s="48" t="b">
        <f>IF($N11,TRUE,($J10="OK"))</f>
        <v>1</v>
      </c>
      <c r="V11" s="49"/>
    </row>
    <row r="12" spans="1:22" s="7" customFormat="1" ht="14.1" customHeight="1" x14ac:dyDescent="0.15">
      <c r="A12" s="5"/>
      <c r="B12" s="16" t="s">
        <v>1</v>
      </c>
      <c r="C12" s="74"/>
      <c r="D12" s="75"/>
      <c r="E12" s="76"/>
      <c r="F12" s="77"/>
      <c r="G12" s="79"/>
      <c r="H12" s="80"/>
      <c r="I12" s="80"/>
      <c r="J12" s="69" t="str">
        <f>IF($N13,"",IF($P12&lt;&gt;0,$P12,IF($P13&lt;&gt;0,$P13,IF($R13&lt;&gt;0,$R13,IF($S13&lt;&gt;0,$S13,"OK")))))</f>
        <v/>
      </c>
      <c r="K12" s="44"/>
      <c r="L12" s="1"/>
      <c r="N12" s="52"/>
      <c r="O12" s="53">
        <f>IFERROR(FIND(" ",C12),0)+IFERROR(FIND("　",C12),0)</f>
        <v>0</v>
      </c>
      <c r="P12" s="53" t="str">
        <f>IF($O12=0,"NG:ふりがな",0)</f>
        <v>NG:ふりがな</v>
      </c>
      <c r="Q12" s="53"/>
      <c r="R12" s="53"/>
      <c r="S12" s="53"/>
      <c r="T12" s="48"/>
      <c r="U12" s="48"/>
      <c r="V12" s="49"/>
    </row>
    <row r="13" spans="1:22" ht="24" customHeight="1" x14ac:dyDescent="0.15">
      <c r="A13" s="1"/>
      <c r="B13" s="8">
        <v>3</v>
      </c>
      <c r="C13" s="71"/>
      <c r="D13" s="72"/>
      <c r="E13" s="73"/>
      <c r="F13" s="78"/>
      <c r="G13" s="81"/>
      <c r="H13" s="82"/>
      <c r="I13" s="82"/>
      <c r="J13" s="70"/>
      <c r="K13" s="44"/>
      <c r="L13" s="1"/>
      <c r="N13" s="54" t="b">
        <f>AND($C12="",$C13="")</f>
        <v>1</v>
      </c>
      <c r="O13" s="53">
        <f t="shared" ref="O13" si="2">IFERROR(FIND(" ",C13),0)+IFERROR(FIND("　",C13),0)</f>
        <v>0</v>
      </c>
      <c r="P13" s="53" t="str">
        <f>IF($O13=0,"NG:名前",0)</f>
        <v>NG:名前</v>
      </c>
      <c r="Q13" s="53">
        <f>IF(AND($F12&gt;=1,$F12&lt;=6),$F12,IF($F12="未就学",-1,0))</f>
        <v>0</v>
      </c>
      <c r="R13" s="53" t="str">
        <f>IF(OR($Q13=-1,AND($Q13&gt;=1,$Q13&lt;=6)),0,"NG:学年")</f>
        <v>NG:学年</v>
      </c>
      <c r="S13" s="53" t="str">
        <f>IF(($B13*2)&gt;$P$4,"NG:空欄",0)</f>
        <v>NG:空欄</v>
      </c>
      <c r="T13" s="48" t="b">
        <f>AND($N13=FALSE,$R13=0,$Q13&lt;6)</f>
        <v>0</v>
      </c>
      <c r="U13" s="48" t="b">
        <f>IF($N13,TRUE,($J12="OK"))</f>
        <v>1</v>
      </c>
      <c r="V13" s="49"/>
    </row>
    <row r="14" spans="1:22" s="7" customFormat="1" ht="14.1" customHeight="1" x14ac:dyDescent="0.15">
      <c r="A14" s="5"/>
      <c r="B14" s="16" t="s">
        <v>1</v>
      </c>
      <c r="C14" s="74"/>
      <c r="D14" s="75"/>
      <c r="E14" s="76"/>
      <c r="F14" s="77"/>
      <c r="G14" s="79"/>
      <c r="H14" s="80"/>
      <c r="I14" s="80"/>
      <c r="J14" s="69" t="str">
        <f>IF($N15,"",IF($P14&lt;&gt;0,$P14,IF($P15&lt;&gt;0,$P15,IF($R15&lt;&gt;0,$R15,IF($S15&lt;&gt;0,$S15,"OK")))))</f>
        <v/>
      </c>
      <c r="K14" s="44"/>
      <c r="L14" s="1"/>
      <c r="N14" s="52"/>
      <c r="O14" s="53">
        <f>IFERROR(FIND(" ",C14),0)+IFERROR(FIND("　",C14),0)</f>
        <v>0</v>
      </c>
      <c r="P14" s="53" t="str">
        <f>IF($O14=0,"NG:ふりがな",0)</f>
        <v>NG:ふりがな</v>
      </c>
      <c r="Q14" s="53"/>
      <c r="R14" s="53"/>
      <c r="S14" s="53"/>
      <c r="T14" s="48"/>
      <c r="U14" s="48"/>
      <c r="V14" s="49"/>
    </row>
    <row r="15" spans="1:22" ht="24" customHeight="1" x14ac:dyDescent="0.15">
      <c r="A15" s="1"/>
      <c r="B15" s="8">
        <v>4</v>
      </c>
      <c r="C15" s="71"/>
      <c r="D15" s="72"/>
      <c r="E15" s="73"/>
      <c r="F15" s="78"/>
      <c r="G15" s="81"/>
      <c r="H15" s="82"/>
      <c r="I15" s="82"/>
      <c r="J15" s="70"/>
      <c r="K15" s="44"/>
      <c r="L15" s="1"/>
      <c r="N15" s="54" t="b">
        <f>AND($C14="",$C15="")</f>
        <v>1</v>
      </c>
      <c r="O15" s="53">
        <f t="shared" ref="O15" si="3">IFERROR(FIND(" ",C15),0)+IFERROR(FIND("　",C15),0)</f>
        <v>0</v>
      </c>
      <c r="P15" s="53" t="str">
        <f>IF($O15=0,"NG:名前",0)</f>
        <v>NG:名前</v>
      </c>
      <c r="Q15" s="53">
        <f>IF(AND($F14&gt;=1,$F14&lt;=6),$F14,IF($F14="未就学",-1,0))</f>
        <v>0</v>
      </c>
      <c r="R15" s="53" t="str">
        <f>IF(OR($Q15=-1,AND($Q15&gt;=1,$Q15&lt;=6)),0,"NG:学年")</f>
        <v>NG:学年</v>
      </c>
      <c r="S15" s="53" t="str">
        <f>IF(($B15*2)&gt;$P$4,"NG:空欄",0)</f>
        <v>NG:空欄</v>
      </c>
      <c r="T15" s="48" t="b">
        <f>AND($N15=FALSE,$R15=0,$Q15&lt;6)</f>
        <v>0</v>
      </c>
      <c r="U15" s="48" t="b">
        <f>IF($N15,TRUE,($J14="OK"))</f>
        <v>1</v>
      </c>
      <c r="V15" s="49"/>
    </row>
    <row r="16" spans="1:22" s="7" customFormat="1" ht="14.1" customHeight="1" x14ac:dyDescent="0.15">
      <c r="A16" s="5"/>
      <c r="B16" s="16" t="s">
        <v>1</v>
      </c>
      <c r="C16" s="74"/>
      <c r="D16" s="75"/>
      <c r="E16" s="76"/>
      <c r="F16" s="77"/>
      <c r="G16" s="79"/>
      <c r="H16" s="80"/>
      <c r="I16" s="80"/>
      <c r="J16" s="69" t="str">
        <f>IF($N17,"",IF($P16&lt;&gt;0,$P16,IF($P17&lt;&gt;0,$P17,IF($R17&lt;&gt;0,$R17,IF($S17&lt;&gt;0,$S17,"OK")))))</f>
        <v/>
      </c>
      <c r="K16" s="44"/>
      <c r="L16" s="1"/>
      <c r="N16" s="52"/>
      <c r="O16" s="53">
        <f>IFERROR(FIND(" ",C16),0)+IFERROR(FIND("　",C16),0)</f>
        <v>0</v>
      </c>
      <c r="P16" s="53" t="str">
        <f>IF($O16=0,"NG:ふりがな",0)</f>
        <v>NG:ふりがな</v>
      </c>
      <c r="Q16" s="53"/>
      <c r="R16" s="53"/>
      <c r="S16" s="53"/>
      <c r="T16" s="48"/>
      <c r="U16" s="48"/>
      <c r="V16" s="49"/>
    </row>
    <row r="17" spans="1:22" ht="24" customHeight="1" x14ac:dyDescent="0.15">
      <c r="A17" s="1"/>
      <c r="B17" s="8">
        <v>5</v>
      </c>
      <c r="C17" s="71"/>
      <c r="D17" s="72"/>
      <c r="E17" s="73"/>
      <c r="F17" s="78"/>
      <c r="G17" s="81"/>
      <c r="H17" s="82"/>
      <c r="I17" s="82"/>
      <c r="J17" s="70"/>
      <c r="K17" s="44"/>
      <c r="L17" s="1"/>
      <c r="N17" s="54" t="b">
        <f>AND($C16="",$C17="")</f>
        <v>1</v>
      </c>
      <c r="O17" s="53">
        <f t="shared" ref="O17" si="4">IFERROR(FIND(" ",C17),0)+IFERROR(FIND("　",C17),0)</f>
        <v>0</v>
      </c>
      <c r="P17" s="53" t="str">
        <f>IF($O17=0,"NG:名前",0)</f>
        <v>NG:名前</v>
      </c>
      <c r="Q17" s="53">
        <f>IF(AND($F16&gt;=1,$F16&lt;=6),$F16,IF($F16="未就学",-1,0))</f>
        <v>0</v>
      </c>
      <c r="R17" s="53" t="str">
        <f>IF(OR($Q17=-1,AND($Q17&gt;=1,$Q17&lt;=6)),0,"NG:学年")</f>
        <v>NG:学年</v>
      </c>
      <c r="S17" s="53" t="str">
        <f>IF(($B17*2)&gt;$P$4,"NG:空欄",0)</f>
        <v>NG:空欄</v>
      </c>
      <c r="T17" s="48" t="b">
        <f>AND($N17=FALSE,$R17=0,$Q17&lt;6)</f>
        <v>0</v>
      </c>
      <c r="U17" s="48" t="b">
        <f>IF($N17,TRUE,($J16="OK"))</f>
        <v>1</v>
      </c>
      <c r="V17" s="49"/>
    </row>
    <row r="18" spans="1:22" s="7" customFormat="1" ht="14.1" customHeight="1" x14ac:dyDescent="0.15">
      <c r="A18" s="5"/>
      <c r="B18" s="16" t="s">
        <v>1</v>
      </c>
      <c r="C18" s="74"/>
      <c r="D18" s="75"/>
      <c r="E18" s="76"/>
      <c r="F18" s="77"/>
      <c r="G18" s="79"/>
      <c r="H18" s="80"/>
      <c r="I18" s="80"/>
      <c r="J18" s="69" t="str">
        <f>IF($N19,"",IF($P18&lt;&gt;0,$P18,IF($P19&lt;&gt;0,$P19,IF($R19&lt;&gt;0,$R19,IF($S19&lt;&gt;0,$S19,"OK")))))</f>
        <v/>
      </c>
      <c r="K18" s="44"/>
      <c r="L18" s="1"/>
      <c r="N18" s="52"/>
      <c r="O18" s="53">
        <f>IFERROR(FIND(" ",C18),0)+IFERROR(FIND("　",C18),0)</f>
        <v>0</v>
      </c>
      <c r="P18" s="53" t="str">
        <f>IF($O18=0,"NG:ふりがな",0)</f>
        <v>NG:ふりがな</v>
      </c>
      <c r="Q18" s="53"/>
      <c r="R18" s="53"/>
      <c r="S18" s="53"/>
      <c r="T18" s="48"/>
      <c r="U18" s="48"/>
      <c r="V18" s="49"/>
    </row>
    <row r="19" spans="1:22" ht="24" customHeight="1" x14ac:dyDescent="0.15">
      <c r="A19" s="1"/>
      <c r="B19" s="8">
        <v>6</v>
      </c>
      <c r="C19" s="71"/>
      <c r="D19" s="72"/>
      <c r="E19" s="73"/>
      <c r="F19" s="78"/>
      <c r="G19" s="81"/>
      <c r="H19" s="82"/>
      <c r="I19" s="82"/>
      <c r="J19" s="70"/>
      <c r="K19" s="44"/>
      <c r="L19" s="1"/>
      <c r="N19" s="54" t="b">
        <f>AND($C18="",$C19="")</f>
        <v>1</v>
      </c>
      <c r="O19" s="53">
        <f t="shared" ref="O19" si="5">IFERROR(FIND(" ",C19),0)+IFERROR(FIND("　",C19),0)</f>
        <v>0</v>
      </c>
      <c r="P19" s="53" t="str">
        <f>IF($O19=0,"NG:名前",0)</f>
        <v>NG:名前</v>
      </c>
      <c r="Q19" s="53">
        <f>IF(AND($F18&gt;=1,$F18&lt;=6),$F18,IF($F18="未就学",-1,0))</f>
        <v>0</v>
      </c>
      <c r="R19" s="53" t="str">
        <f>IF(OR($Q19=-1,AND($Q19&gt;=1,$Q19&lt;=6)),0,"NG:学年")</f>
        <v>NG:学年</v>
      </c>
      <c r="S19" s="53" t="str">
        <f>IF(($B19*2)&gt;$P$4,"NG:空欄",0)</f>
        <v>NG:空欄</v>
      </c>
      <c r="T19" s="48" t="b">
        <f>AND($N19=FALSE,$R19=0,$Q19&lt;6)</f>
        <v>0</v>
      </c>
      <c r="U19" s="48" t="b">
        <f>IF($N19,TRUE,($J18="OK"))</f>
        <v>1</v>
      </c>
      <c r="V19" s="49"/>
    </row>
    <row r="20" spans="1:22" s="7" customFormat="1" ht="14.1" customHeight="1" x14ac:dyDescent="0.15">
      <c r="A20" s="5"/>
      <c r="B20" s="16" t="s">
        <v>1</v>
      </c>
      <c r="C20" s="74"/>
      <c r="D20" s="75"/>
      <c r="E20" s="76"/>
      <c r="F20" s="77"/>
      <c r="G20" s="79"/>
      <c r="H20" s="80"/>
      <c r="I20" s="80"/>
      <c r="J20" s="69" t="str">
        <f>IF($N21,"",IF($P20&lt;&gt;0,$P20,IF($P21&lt;&gt;0,$P21,IF($R21&lt;&gt;0,$R21,IF($S21&lt;&gt;0,$S21,"OK")))))</f>
        <v/>
      </c>
      <c r="K20" s="44"/>
      <c r="L20" s="1"/>
      <c r="N20" s="52"/>
      <c r="O20" s="53">
        <f>IFERROR(FIND(" ",C20),0)+IFERROR(FIND("　",C20),0)</f>
        <v>0</v>
      </c>
      <c r="P20" s="53" t="str">
        <f>IF($O20=0,"NG:ふりがな",0)</f>
        <v>NG:ふりがな</v>
      </c>
      <c r="Q20" s="53"/>
      <c r="R20" s="53"/>
      <c r="S20" s="53"/>
      <c r="T20" s="48"/>
      <c r="U20" s="48"/>
      <c r="V20" s="49"/>
    </row>
    <row r="21" spans="1:22" ht="24" customHeight="1" x14ac:dyDescent="0.15">
      <c r="A21" s="1"/>
      <c r="B21" s="8">
        <v>7</v>
      </c>
      <c r="C21" s="71"/>
      <c r="D21" s="72"/>
      <c r="E21" s="73"/>
      <c r="F21" s="78"/>
      <c r="G21" s="81"/>
      <c r="H21" s="82"/>
      <c r="I21" s="82"/>
      <c r="J21" s="70"/>
      <c r="K21" s="44"/>
      <c r="L21" s="1"/>
      <c r="N21" s="54" t="b">
        <f>AND($C20="",$C21="")</f>
        <v>1</v>
      </c>
      <c r="O21" s="53">
        <f t="shared" ref="O21" si="6">IFERROR(FIND(" ",C21),0)+IFERROR(FIND("　",C21),0)</f>
        <v>0</v>
      </c>
      <c r="P21" s="53" t="str">
        <f>IF($O21=0,"NG:名前",0)</f>
        <v>NG:名前</v>
      </c>
      <c r="Q21" s="53">
        <f>IF(AND($F20&gt;=1,$F20&lt;=6),$F20,IF($F20="未就学",-1,0))</f>
        <v>0</v>
      </c>
      <c r="R21" s="53" t="str">
        <f>IF(OR($Q21=-1,AND($Q21&gt;=1,$Q21&lt;=6)),0,"NG:学年")</f>
        <v>NG:学年</v>
      </c>
      <c r="S21" s="53" t="str">
        <f>IF(($B21*2)&gt;$P$4,"NG:空欄",0)</f>
        <v>NG:空欄</v>
      </c>
      <c r="T21" s="48" t="b">
        <f>AND($N21=FALSE,$R21=0,$Q21&lt;6)</f>
        <v>0</v>
      </c>
      <c r="U21" s="48" t="b">
        <f>IF($N21,TRUE,($J20="OK"))</f>
        <v>1</v>
      </c>
      <c r="V21" s="49"/>
    </row>
    <row r="22" spans="1:22" s="7" customFormat="1" ht="14.1" customHeight="1" x14ac:dyDescent="0.15">
      <c r="A22" s="5"/>
      <c r="B22" s="16" t="s">
        <v>1</v>
      </c>
      <c r="C22" s="74"/>
      <c r="D22" s="75"/>
      <c r="E22" s="76"/>
      <c r="F22" s="77"/>
      <c r="G22" s="79"/>
      <c r="H22" s="80"/>
      <c r="I22" s="80"/>
      <c r="J22" s="69" t="str">
        <f>IF($N23,"",IF($P22&lt;&gt;0,$P22,IF($P23&lt;&gt;0,$P23,IF($R23&lt;&gt;0,$R23,IF($S23&lt;&gt;0,$S23,"OK")))))</f>
        <v/>
      </c>
      <c r="K22" s="44"/>
      <c r="L22" s="1"/>
      <c r="N22" s="52"/>
      <c r="O22" s="53">
        <f>IFERROR(FIND(" ",C22),0)+IFERROR(FIND("　",C22),0)</f>
        <v>0</v>
      </c>
      <c r="P22" s="53" t="str">
        <f>IF($O22=0,"NG:ふりがな",0)</f>
        <v>NG:ふりがな</v>
      </c>
      <c r="Q22" s="53"/>
      <c r="R22" s="53"/>
      <c r="S22" s="53"/>
      <c r="T22" s="48"/>
      <c r="U22" s="48"/>
      <c r="V22" s="49"/>
    </row>
    <row r="23" spans="1:22" ht="24" customHeight="1" x14ac:dyDescent="0.15">
      <c r="A23" s="1"/>
      <c r="B23" s="8">
        <v>8</v>
      </c>
      <c r="C23" s="71"/>
      <c r="D23" s="72"/>
      <c r="E23" s="73"/>
      <c r="F23" s="78"/>
      <c r="G23" s="81"/>
      <c r="H23" s="82"/>
      <c r="I23" s="82"/>
      <c r="J23" s="70"/>
      <c r="K23" s="44"/>
      <c r="L23" s="1"/>
      <c r="N23" s="54" t="b">
        <f>AND($C22="",$C23="")</f>
        <v>1</v>
      </c>
      <c r="O23" s="53">
        <f t="shared" ref="O23" si="7">IFERROR(FIND(" ",C23),0)+IFERROR(FIND("　",C23),0)</f>
        <v>0</v>
      </c>
      <c r="P23" s="53" t="str">
        <f>IF($O23=0,"NG:名前",0)</f>
        <v>NG:名前</v>
      </c>
      <c r="Q23" s="53">
        <f>IF(AND($F22&gt;=1,$F22&lt;=6),$F22,IF($F22="未就学",-1,0))</f>
        <v>0</v>
      </c>
      <c r="R23" s="53" t="str">
        <f>IF(OR($Q23=-1,AND($Q23&gt;=1,$Q23&lt;=6)),0,"NG:学年")</f>
        <v>NG:学年</v>
      </c>
      <c r="S23" s="53" t="str">
        <f>IF(($B23*2)&gt;$P$4,"NG:空欄",0)</f>
        <v>NG:空欄</v>
      </c>
      <c r="T23" s="48" t="b">
        <f>AND($N23=FALSE,$R23=0,$Q23&lt;6)</f>
        <v>0</v>
      </c>
      <c r="U23" s="48" t="b">
        <f>IF($N23,TRUE,($J22="OK"))</f>
        <v>1</v>
      </c>
      <c r="V23" s="49"/>
    </row>
    <row r="24" spans="1:22" ht="21.95" customHeight="1" x14ac:dyDescent="0.15">
      <c r="A24" s="1"/>
      <c r="B24" s="46"/>
      <c r="C24" s="46"/>
      <c r="D24" s="46"/>
      <c r="E24" s="46"/>
      <c r="F24" s="46"/>
      <c r="G24" s="46"/>
      <c r="H24" s="46"/>
      <c r="I24" s="46"/>
      <c r="J24" s="47" t="str">
        <f ca="1">IF($S$24&lt;&gt;0,$S$24,IF($T$24&lt;&gt;0,$T$24,""))</f>
        <v/>
      </c>
      <c r="K24" s="46"/>
      <c r="L24" s="1"/>
      <c r="S24" s="48">
        <f ca="1">IF(AND($N$4=FALSE,$P$4&gt;0,$P$4&lt;10),"NG:5人以上",0)</f>
        <v>0</v>
      </c>
      <c r="T24" s="55">
        <f ca="1">IF(AND($P$4&gt;=10,$U$9,$U$11,$U$13,$U$15,$U$17,$U$19,$U$21,$U$23,$S$24=0),IF(COUNTIF(T9:T23,"=TRUE")&lt;2,"NG:学年(D1)",0),0)</f>
        <v>0</v>
      </c>
      <c r="U24" s="48" t="b">
        <f ca="1">AND($S$24=0,$T$24=0)</f>
        <v>1</v>
      </c>
    </row>
    <row r="25" spans="1:22" ht="56.25" customHeight="1" x14ac:dyDescent="0.15">
      <c r="A25" s="1"/>
      <c r="B25" s="85" t="s">
        <v>55</v>
      </c>
      <c r="C25" s="85"/>
      <c r="D25" s="85"/>
      <c r="E25" s="85"/>
      <c r="F25" s="85"/>
      <c r="G25" s="85"/>
      <c r="H25" s="85"/>
      <c r="I25" s="85"/>
      <c r="J25" s="85"/>
      <c r="K25" s="85"/>
      <c r="L25" s="1"/>
    </row>
    <row r="26" spans="1:22" ht="14.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sheetProtection algorithmName="SHA-512" hashValue="fdtZfNXUALV25w5NYFvpn7NsjP8zA43RgQ6j3+pv5PFz+SK2mVkas/OLlJsW9JLdDtf3kNT6Hs/zLxvF27swLA==" saltValue="LDRF5NfIBjZXmYzNC97NKw==" spinCount="100000" sheet="1" selectLockedCells="1"/>
  <mergeCells count="48">
    <mergeCell ref="B25:K25"/>
    <mergeCell ref="C20:E20"/>
    <mergeCell ref="F20:F21"/>
    <mergeCell ref="G20:I21"/>
    <mergeCell ref="J20:J21"/>
    <mergeCell ref="C21:E21"/>
    <mergeCell ref="C22:E22"/>
    <mergeCell ref="F22:F23"/>
    <mergeCell ref="G22:I23"/>
    <mergeCell ref="J22:J23"/>
    <mergeCell ref="C23:E23"/>
    <mergeCell ref="C16:E16"/>
    <mergeCell ref="F16:F17"/>
    <mergeCell ref="G16:I17"/>
    <mergeCell ref="J16:J17"/>
    <mergeCell ref="C17:E17"/>
    <mergeCell ref="C18:E18"/>
    <mergeCell ref="F18:F19"/>
    <mergeCell ref="G18:I19"/>
    <mergeCell ref="J18:J19"/>
    <mergeCell ref="C19:E19"/>
    <mergeCell ref="C12:E12"/>
    <mergeCell ref="F12:F13"/>
    <mergeCell ref="G12:I13"/>
    <mergeCell ref="J12:J13"/>
    <mergeCell ref="C13:E13"/>
    <mergeCell ref="C14:E14"/>
    <mergeCell ref="F14:F15"/>
    <mergeCell ref="G14:I15"/>
    <mergeCell ref="J14:J15"/>
    <mergeCell ref="C15:E15"/>
    <mergeCell ref="C8:E8"/>
    <mergeCell ref="F8:F9"/>
    <mergeCell ref="G8:I9"/>
    <mergeCell ref="J8:J9"/>
    <mergeCell ref="C9:E9"/>
    <mergeCell ref="C10:E10"/>
    <mergeCell ref="F10:F11"/>
    <mergeCell ref="G10:I11"/>
    <mergeCell ref="J10:J11"/>
    <mergeCell ref="C11:E11"/>
    <mergeCell ref="C7:E7"/>
    <mergeCell ref="G7:I7"/>
    <mergeCell ref="B2:J2"/>
    <mergeCell ref="B4:C4"/>
    <mergeCell ref="D4:E4"/>
    <mergeCell ref="F5:K5"/>
    <mergeCell ref="B6:J6"/>
  </mergeCells>
  <phoneticPr fontId="1"/>
  <conditionalFormatting sqref="H4 C8:I23">
    <cfRule type="expression" dxfId="64" priority="2" stopIfTrue="1">
      <formula>$H$4="男子"</formula>
    </cfRule>
    <cfRule type="expression" dxfId="63" priority="3" stopIfTrue="1">
      <formula>$H$4="女子"</formula>
    </cfRule>
  </conditionalFormatting>
  <conditionalFormatting sqref="J8:J23">
    <cfRule type="expression" dxfId="62" priority="4" stopIfTrue="1">
      <formula>$J8="OK"</formula>
    </cfRule>
    <cfRule type="expression" dxfId="61" priority="5" stopIfTrue="1">
      <formula>AND($J8&lt;&gt;"",$J8&lt;&gt;"OK")</formula>
    </cfRule>
  </conditionalFormatting>
  <conditionalFormatting sqref="J24">
    <cfRule type="expression" dxfId="60" priority="1">
      <formula>$J$24&lt;&gt;""</formula>
    </cfRule>
  </conditionalFormatting>
  <dataValidations count="2">
    <dataValidation type="list" imeMode="disabled" allowBlank="1" showInputMessage="1" showErrorMessage="1" sqref="F8:F23" xr:uid="{9362F6AD-484E-4D81-B4A8-E0103D47CE15}">
      <formula1>"6,5,4,3,2,1,未就学"</formula1>
    </dataValidation>
    <dataValidation type="list" errorStyle="warning" allowBlank="1" showInputMessage="1" showErrorMessage="1" error="「男子」「女子」のどちらかを入れてください！" sqref="H4" xr:uid="{E53569FF-1D42-40CA-BDD2-BE329E16B487}">
      <formula1>"男子,女子"</formula1>
    </dataValidation>
  </dataValidation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申込書</vt:lpstr>
      <vt:lpstr>B1</vt:lpstr>
      <vt:lpstr>B2</vt:lpstr>
      <vt:lpstr>B3</vt:lpstr>
      <vt:lpstr>B4</vt:lpstr>
      <vt:lpstr>B5</vt:lpstr>
      <vt:lpstr>B6</vt:lpstr>
      <vt:lpstr>B7</vt:lpstr>
      <vt:lpstr>B8</vt:lpstr>
      <vt:lpstr>B9</vt:lpstr>
      <vt:lpstr>B10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'B1'!Print_Area</vt:lpstr>
      <vt:lpstr>'B10'!Print_Area</vt:lpstr>
      <vt:lpstr>'B2'!Print_Area</vt:lpstr>
      <vt:lpstr>'B3'!Print_Area</vt:lpstr>
      <vt:lpstr>'B4'!Print_Area</vt:lpstr>
      <vt:lpstr>'B5'!Print_Area</vt:lpstr>
      <vt:lpstr>'B6'!Print_Area</vt:lpstr>
      <vt:lpstr>'B7'!Print_Area</vt:lpstr>
      <vt:lpstr>'B8'!Print_Area</vt:lpstr>
      <vt:lpstr>'B9'!Print_Area</vt:lpstr>
      <vt:lpstr>'G1'!Print_Area</vt:lpstr>
      <vt:lpstr>'G10'!Print_Area</vt:lpstr>
      <vt:lpstr>'G2'!Print_Area</vt:lpstr>
      <vt:lpstr>'G3'!Print_Area</vt:lpstr>
      <vt:lpstr>'G4'!Print_Area</vt:lpstr>
      <vt:lpstr>'G5'!Print_Area</vt:lpstr>
      <vt:lpstr>'G6'!Print_Area</vt:lpstr>
      <vt:lpstr>'G7'!Print_Area</vt:lpstr>
      <vt:lpstr>'G8'!Print_Area</vt:lpstr>
      <vt:lpstr>'G9'!Print_Area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医王山SC交歓小学生バドミントン大会 申込書</dc:title>
  <dc:creator>石川県ジュニアバドミントン連盟</dc:creator>
  <cp:lastModifiedBy>Hori</cp:lastModifiedBy>
  <cp:lastPrinted>2023-08-28T19:07:35Z</cp:lastPrinted>
  <dcterms:created xsi:type="dcterms:W3CDTF">2008-04-14T06:19:35Z</dcterms:created>
  <dcterms:modified xsi:type="dcterms:W3CDTF">2026-07-05T05:58:04Z</dcterms:modified>
</cp:coreProperties>
</file>